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480" windowHeight="11640" activeTab="0"/>
  </bookViews>
  <sheets>
    <sheet name="Munka1" sheetId="1" r:id="rId1"/>
  </sheets>
  <definedNames>
    <definedName name="_xlnm.Print_Titles" localSheetId="0">'Munka1'!$2:$2</definedName>
  </definedNames>
  <calcPr fullCalcOnLoad="1"/>
</workbook>
</file>

<file path=xl/sharedStrings.xml><?xml version="1.0" encoding="utf-8"?>
<sst xmlns="http://schemas.openxmlformats.org/spreadsheetml/2006/main" count="55" uniqueCount="55">
  <si>
    <t>Felugrás</t>
  </si>
  <si>
    <t>Alapülés</t>
  </si>
  <si>
    <t>Zászló</t>
  </si>
  <si>
    <t>Állás</t>
  </si>
  <si>
    <t>Nehézségi fok</t>
  </si>
  <si>
    <t>Összeállítás</t>
  </si>
  <si>
    <t>Versenyző neve</t>
  </si>
  <si>
    <t>Egyesület</t>
  </si>
  <si>
    <t>Futószárazó</t>
  </si>
  <si>
    <t>Ló neve</t>
  </si>
  <si>
    <t xml:space="preserve">Kötelező </t>
  </si>
  <si>
    <t xml:space="preserve">Kivitel </t>
  </si>
  <si>
    <t xml:space="preserve">Kűr </t>
  </si>
  <si>
    <t>Vég-eredmény</t>
  </si>
  <si>
    <t>Végeredmény</t>
  </si>
  <si>
    <t>Csapat Kötelező</t>
  </si>
  <si>
    <t>Ló Pontszám</t>
  </si>
  <si>
    <t>Félmalom</t>
  </si>
  <si>
    <t>Hátsó lebegő</t>
  </si>
  <si>
    <t>Lebegő</t>
  </si>
  <si>
    <t>Leugrás</t>
  </si>
  <si>
    <t>Ló</t>
  </si>
  <si>
    <t>Simon Eszter</t>
  </si>
  <si>
    <t>Győri Piroska</t>
  </si>
  <si>
    <t>Kovács Laura</t>
  </si>
  <si>
    <t>Bohácsi Adrienn</t>
  </si>
  <si>
    <t>Karlotta</t>
  </si>
  <si>
    <t>LSC</t>
  </si>
  <si>
    <t>Villányi Krisztina</t>
  </si>
  <si>
    <t>Bence Balázs</t>
  </si>
  <si>
    <t>Somogyi Eszter</t>
  </si>
  <si>
    <t>Vass Petra</t>
  </si>
  <si>
    <t>Bence Krisztina</t>
  </si>
  <si>
    <t>Tóth Ákos</t>
  </si>
  <si>
    <t>Vass Bernadett</t>
  </si>
  <si>
    <t xml:space="preserve">Somogyi Miklós </t>
  </si>
  <si>
    <t>MPK Smanók Kis "C"</t>
  </si>
  <si>
    <t>1.</t>
  </si>
  <si>
    <t>Tamás Vivien</t>
  </si>
  <si>
    <t>Naményi Amanda</t>
  </si>
  <si>
    <t>Páska Ildikó</t>
  </si>
  <si>
    <t>Ács Daniella</t>
  </si>
  <si>
    <t>Németh Blanka</t>
  </si>
  <si>
    <t>Blaski Lili</t>
  </si>
  <si>
    <t>Kollár Petra</t>
  </si>
  <si>
    <t>Németh Ida</t>
  </si>
  <si>
    <t>Czeglédi Ágnes</t>
  </si>
  <si>
    <t>SLK</t>
  </si>
  <si>
    <t>Ács Kornélia</t>
  </si>
  <si>
    <t>VK</t>
  </si>
  <si>
    <t>Kreisch Enikő</t>
  </si>
  <si>
    <t>Havanna</t>
  </si>
  <si>
    <t>Monte Christo</t>
  </si>
  <si>
    <t>2.</t>
  </si>
  <si>
    <t>Habsburg Ildikó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</si>
</sst>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0.000"/>
    <numFmt numFmtId="166" formatCode="&quot;Igen&quot;;&quot;Igen&quot;;&quot;Nem&quot;"/>
    <numFmt numFmtId="167" formatCode="&quot;Igaz&quot;;&quot;Igaz&quot;;&quot;Hamis&quot;"/>
    <numFmt numFmtId="168" formatCode="&quot;Be&quot;;&quot;Be&quot;;&quot;Ki&quot;"/>
  </numFmts>
  <fonts count="28">
    <font>
      <sz val="10"/>
      <name val="Arial"/>
      <family val="0"/>
    </font>
    <font>
      <sz val="12"/>
      <name val="Arial CE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name val="Arial CE"/>
      <family val="2"/>
    </font>
    <font>
      <sz val="10"/>
      <name val="Arial CE"/>
      <family val="2"/>
    </font>
    <font>
      <b/>
      <sz val="10"/>
      <color indexed="9"/>
      <name val="Arial CE"/>
      <family val="0"/>
    </font>
    <font>
      <b/>
      <sz val="12"/>
      <name val="Arial CE"/>
      <family val="0"/>
    </font>
    <font>
      <sz val="20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ck"/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thick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double"/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7" borderId="1" applyNumberFormat="0" applyAlignment="0" applyProtection="0"/>
    <xf numFmtId="0" fontId="14" fillId="0" borderId="0" applyNumberFormat="0" applyFill="0" applyBorder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7" fillId="0" borderId="0" applyNumberFormat="0" applyFill="0" applyBorder="0" applyAlignment="0" applyProtection="0"/>
    <xf numFmtId="0" fontId="18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0" fillId="17" borderId="7" applyNumberFormat="0" applyFont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21" fillId="4" borderId="0" applyNumberFormat="0" applyBorder="0" applyAlignment="0" applyProtection="0"/>
    <xf numFmtId="0" fontId="22" fillId="22" borderId="8" applyNumberFormat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" borderId="0" applyNumberFormat="0" applyBorder="0" applyAlignment="0" applyProtection="0"/>
    <xf numFmtId="0" fontId="26" fillId="23" borderId="0" applyNumberFormat="0" applyBorder="0" applyAlignment="0" applyProtection="0"/>
    <xf numFmtId="0" fontId="27" fillId="22" borderId="1" applyNumberFormat="0" applyAlignment="0" applyProtection="0"/>
    <xf numFmtId="9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11" xfId="0" applyFont="1" applyBorder="1" applyAlignment="1" applyProtection="1">
      <alignment horizontal="center"/>
      <protection locked="0"/>
    </xf>
    <xf numFmtId="0" fontId="4" fillId="0" borderId="12" xfId="0" applyFont="1" applyBorder="1" applyAlignment="1" applyProtection="1">
      <alignment horizontal="center"/>
      <protection locked="0"/>
    </xf>
    <xf numFmtId="0" fontId="5" fillId="0" borderId="12" xfId="0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 applyProtection="1">
      <alignment horizontal="center"/>
      <protection locked="0"/>
    </xf>
    <xf numFmtId="0" fontId="4" fillId="0" borderId="14" xfId="0" applyFont="1" applyBorder="1" applyAlignment="1" applyProtection="1">
      <alignment horizontal="center"/>
      <protection locked="0"/>
    </xf>
    <xf numFmtId="0" fontId="4" fillId="0" borderId="16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5" fillId="0" borderId="10" xfId="0" applyFont="1" applyBorder="1" applyAlignment="1" applyProtection="1">
      <alignment vertical="center" textRotation="255"/>
      <protection locked="0"/>
    </xf>
    <xf numFmtId="0" fontId="5" fillId="0" borderId="15" xfId="0" applyFont="1" applyFill="1" applyBorder="1" applyAlignment="1">
      <alignment vertical="center" textRotation="255" wrapText="1"/>
    </xf>
    <xf numFmtId="0" fontId="4" fillId="22" borderId="10" xfId="0" applyFont="1" applyFill="1" applyBorder="1" applyAlignment="1">
      <alignment vertical="center" textRotation="255" wrapText="1"/>
    </xf>
    <xf numFmtId="164" fontId="0" fillId="0" borderId="17" xfId="0" applyNumberFormat="1" applyFont="1" applyBorder="1" applyAlignment="1" applyProtection="1">
      <alignment horizontal="center"/>
      <protection locked="0"/>
    </xf>
    <xf numFmtId="164" fontId="5" fillId="0" borderId="18" xfId="0" applyNumberFormat="1" applyFont="1" applyFill="1" applyBorder="1" applyAlignment="1">
      <alignment horizontal="center"/>
    </xf>
    <xf numFmtId="165" fontId="0" fillId="22" borderId="19" xfId="0" applyNumberFormat="1" applyFont="1" applyFill="1" applyBorder="1" applyAlignment="1">
      <alignment horizontal="center"/>
    </xf>
    <xf numFmtId="165" fontId="4" fillId="22" borderId="20" xfId="0" applyNumberFormat="1" applyFont="1" applyFill="1" applyBorder="1" applyAlignment="1">
      <alignment/>
    </xf>
    <xf numFmtId="0" fontId="0" fillId="0" borderId="0" xfId="0" applyFont="1" applyAlignment="1">
      <alignment/>
    </xf>
    <xf numFmtId="164" fontId="0" fillId="0" borderId="21" xfId="0" applyNumberFormat="1" applyFont="1" applyBorder="1" applyAlignment="1" applyProtection="1">
      <alignment horizontal="center"/>
      <protection locked="0"/>
    </xf>
    <xf numFmtId="164" fontId="5" fillId="0" borderId="11" xfId="0" applyNumberFormat="1" applyFont="1" applyFill="1" applyBorder="1" applyAlignment="1">
      <alignment horizontal="center"/>
    </xf>
    <xf numFmtId="165" fontId="5" fillId="22" borderId="21" xfId="0" applyNumberFormat="1" applyFont="1" applyFill="1" applyBorder="1" applyAlignment="1">
      <alignment horizontal="center"/>
    </xf>
    <xf numFmtId="165" fontId="0" fillId="22" borderId="21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164" fontId="0" fillId="0" borderId="22" xfId="0" applyNumberFormat="1" applyFont="1" applyBorder="1" applyAlignment="1" applyProtection="1">
      <alignment horizontal="center"/>
      <protection locked="0"/>
    </xf>
    <xf numFmtId="164" fontId="5" fillId="0" borderId="23" xfId="0" applyNumberFormat="1" applyFont="1" applyFill="1" applyBorder="1" applyAlignment="1">
      <alignment horizontal="center"/>
    </xf>
    <xf numFmtId="165" fontId="5" fillId="0" borderId="24" xfId="0" applyNumberFormat="1" applyFont="1" applyFill="1" applyBorder="1" applyAlignment="1">
      <alignment horizontal="center"/>
    </xf>
    <xf numFmtId="165" fontId="4" fillId="0" borderId="24" xfId="0" applyNumberFormat="1" applyFont="1" applyFill="1" applyBorder="1" applyAlignment="1">
      <alignment horizontal="center"/>
    </xf>
    <xf numFmtId="164" fontId="0" fillId="0" borderId="10" xfId="0" applyNumberFormat="1" applyFont="1" applyBorder="1" applyAlignment="1" applyProtection="1">
      <alignment horizontal="center"/>
      <protection locked="0"/>
    </xf>
    <xf numFmtId="164" fontId="0" fillId="0" borderId="25" xfId="0" applyNumberFormat="1" applyFont="1" applyBorder="1" applyAlignment="1" applyProtection="1">
      <alignment horizontal="center"/>
      <protection locked="0"/>
    </xf>
    <xf numFmtId="165" fontId="5" fillId="0" borderId="26" xfId="0" applyNumberFormat="1" applyFont="1" applyFill="1" applyBorder="1" applyAlignment="1">
      <alignment horizontal="center"/>
    </xf>
    <xf numFmtId="164" fontId="0" fillId="0" borderId="27" xfId="0" applyNumberFormat="1" applyFont="1" applyBorder="1" applyAlignment="1" applyProtection="1">
      <alignment horizontal="center"/>
      <protection locked="0"/>
    </xf>
    <xf numFmtId="165" fontId="4" fillId="0" borderId="26" xfId="0" applyNumberFormat="1" applyFont="1" applyFill="1" applyBorder="1" applyAlignment="1">
      <alignment horizontal="center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Fill="1" applyAlignment="1">
      <alignment/>
    </xf>
    <xf numFmtId="165" fontId="5" fillId="22" borderId="28" xfId="0" applyNumberFormat="1" applyFont="1" applyFill="1" applyBorder="1" applyAlignment="1">
      <alignment horizontal="center"/>
    </xf>
    <xf numFmtId="165" fontId="4" fillId="22" borderId="17" xfId="0" applyNumberFormat="1" applyFont="1" applyFill="1" applyBorder="1" applyAlignment="1">
      <alignment horizontal="center"/>
    </xf>
    <xf numFmtId="165" fontId="4" fillId="22" borderId="21" xfId="0" applyNumberFormat="1" applyFont="1" applyFill="1" applyBorder="1" applyAlignment="1">
      <alignment horizontal="center"/>
    </xf>
    <xf numFmtId="165" fontId="4" fillId="22" borderId="10" xfId="0" applyNumberFormat="1" applyFont="1" applyFill="1" applyBorder="1" applyAlignment="1">
      <alignment horizontal="center"/>
    </xf>
    <xf numFmtId="165" fontId="4" fillId="22" borderId="25" xfId="0" applyNumberFormat="1" applyFont="1" applyFill="1" applyBorder="1" applyAlignment="1">
      <alignment horizontal="center"/>
    </xf>
    <xf numFmtId="165" fontId="4" fillId="22" borderId="22" xfId="0" applyNumberFormat="1" applyFont="1" applyFill="1" applyBorder="1" applyAlignment="1">
      <alignment horizontal="center"/>
    </xf>
    <xf numFmtId="165" fontId="6" fillId="0" borderId="0" xfId="0" applyNumberFormat="1" applyFont="1" applyBorder="1" applyAlignment="1">
      <alignment/>
    </xf>
    <xf numFmtId="0" fontId="5" fillId="0" borderId="15" xfId="0" applyFont="1" applyBorder="1" applyAlignment="1" applyProtection="1">
      <alignment vertical="center" textRotation="255"/>
      <protection locked="0"/>
    </xf>
    <xf numFmtId="164" fontId="0" fillId="0" borderId="29" xfId="0" applyNumberFormat="1" applyFont="1" applyBorder="1" applyAlignment="1" applyProtection="1">
      <alignment horizontal="center"/>
      <protection locked="0"/>
    </xf>
    <xf numFmtId="164" fontId="0" fillId="0" borderId="30" xfId="0" applyNumberFormat="1" applyFont="1" applyBorder="1" applyAlignment="1" applyProtection="1">
      <alignment horizontal="center"/>
      <protection locked="0"/>
    </xf>
    <xf numFmtId="164" fontId="0" fillId="0" borderId="13" xfId="0" applyNumberFormat="1" applyFont="1" applyBorder="1" applyAlignment="1" applyProtection="1">
      <alignment horizontal="center"/>
      <protection locked="0"/>
    </xf>
    <xf numFmtId="164" fontId="0" fillId="0" borderId="31" xfId="0" applyNumberFormat="1" applyFont="1" applyBorder="1" applyAlignment="1" applyProtection="1">
      <alignment horizontal="center"/>
      <protection locked="0"/>
    </xf>
    <xf numFmtId="165" fontId="4" fillId="0" borderId="32" xfId="0" applyNumberFormat="1" applyFont="1" applyFill="1" applyBorder="1" applyAlignment="1">
      <alignment horizontal="center"/>
    </xf>
    <xf numFmtId="165" fontId="4" fillId="0" borderId="33" xfId="0" applyNumberFormat="1" applyFont="1" applyFill="1" applyBorder="1" applyAlignment="1">
      <alignment horizontal="center"/>
    </xf>
    <xf numFmtId="165" fontId="4" fillId="22" borderId="20" xfId="0" applyNumberFormat="1" applyFont="1" applyFill="1" applyBorder="1" applyAlignment="1">
      <alignment horizontal="center"/>
    </xf>
    <xf numFmtId="165" fontId="0" fillId="0" borderId="33" xfId="0" applyNumberFormat="1" applyFont="1" applyFill="1" applyBorder="1" applyAlignment="1">
      <alignment horizontal="center"/>
    </xf>
    <xf numFmtId="165" fontId="0" fillId="22" borderId="29" xfId="0" applyNumberFormat="1" applyFont="1" applyFill="1" applyBorder="1" applyAlignment="1">
      <alignment horizontal="center"/>
    </xf>
    <xf numFmtId="165" fontId="0" fillId="22" borderId="34" xfId="0" applyNumberFormat="1" applyFont="1" applyFill="1" applyBorder="1" applyAlignment="1">
      <alignment horizontal="center"/>
    </xf>
    <xf numFmtId="165" fontId="4" fillId="22" borderId="27" xfId="0" applyNumberFormat="1" applyFont="1" applyFill="1" applyBorder="1" applyAlignment="1">
      <alignment horizontal="center"/>
    </xf>
    <xf numFmtId="164" fontId="5" fillId="0" borderId="27" xfId="0" applyNumberFormat="1" applyFont="1" applyFill="1" applyBorder="1" applyAlignment="1">
      <alignment horizontal="center"/>
    </xf>
    <xf numFmtId="164" fontId="0" fillId="0" borderId="35" xfId="0" applyNumberFormat="1" applyFont="1" applyBorder="1" applyAlignment="1" applyProtection="1">
      <alignment horizontal="center"/>
      <protection locked="0"/>
    </xf>
    <xf numFmtId="165" fontId="0" fillId="22" borderId="36" xfId="0" applyNumberFormat="1" applyFont="1" applyFill="1" applyBorder="1" applyAlignment="1">
      <alignment horizontal="center"/>
    </xf>
    <xf numFmtId="165" fontId="4" fillId="22" borderId="37" xfId="0" applyNumberFormat="1" applyFont="1" applyFill="1" applyBorder="1" applyAlignment="1">
      <alignment/>
    </xf>
    <xf numFmtId="0" fontId="9" fillId="0" borderId="27" xfId="0" applyFont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164" fontId="0" fillId="0" borderId="38" xfId="0" applyNumberFormat="1" applyFont="1" applyBorder="1" applyAlignment="1" applyProtection="1">
      <alignment horizontal="center"/>
      <protection locked="0"/>
    </xf>
    <xf numFmtId="0" fontId="5" fillId="0" borderId="27" xfId="0" applyFont="1" applyBorder="1" applyAlignment="1" applyProtection="1">
      <alignment vertical="center" textRotation="255" wrapText="1"/>
      <protection locked="0"/>
    </xf>
    <xf numFmtId="0" fontId="5" fillId="0" borderId="27" xfId="0" applyFont="1" applyBorder="1" applyAlignment="1" applyProtection="1">
      <alignment vertical="center" textRotation="255"/>
      <protection locked="0"/>
    </xf>
    <xf numFmtId="0" fontId="5" fillId="0" borderId="39" xfId="0" applyFont="1" applyBorder="1" applyAlignment="1" applyProtection="1">
      <alignment vertical="center" textRotation="255"/>
      <protection locked="0"/>
    </xf>
    <xf numFmtId="0" fontId="4" fillId="22" borderId="27" xfId="0" applyFont="1" applyFill="1" applyBorder="1" applyAlignment="1">
      <alignment vertical="center" textRotation="255" wrapText="1"/>
    </xf>
    <xf numFmtId="0" fontId="5" fillId="0" borderId="27" xfId="0" applyFont="1" applyBorder="1" applyAlignment="1">
      <alignment vertical="center" textRotation="255"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164" fontId="5" fillId="0" borderId="25" xfId="0" applyNumberFormat="1" applyFont="1" applyFill="1" applyBorder="1" applyAlignment="1">
      <alignment horizontal="center"/>
    </xf>
    <xf numFmtId="164" fontId="5" fillId="0" borderId="21" xfId="0" applyNumberFormat="1" applyFont="1" applyFill="1" applyBorder="1" applyAlignment="1">
      <alignment horizontal="center"/>
    </xf>
    <xf numFmtId="164" fontId="5" fillId="0" borderId="22" xfId="0" applyNumberFormat="1" applyFont="1" applyFill="1" applyBorder="1" applyAlignment="1">
      <alignment horizontal="center"/>
    </xf>
    <xf numFmtId="164" fontId="5" fillId="0" borderId="29" xfId="0" applyNumberFormat="1" applyFont="1" applyFill="1" applyBorder="1" applyAlignment="1">
      <alignment horizontal="center"/>
    </xf>
    <xf numFmtId="164" fontId="8" fillId="0" borderId="40" xfId="0" applyNumberFormat="1" applyFont="1" applyBorder="1" applyAlignment="1" applyProtection="1">
      <alignment horizontal="center"/>
      <protection locked="0"/>
    </xf>
    <xf numFmtId="164" fontId="8" fillId="0" borderId="0" xfId="0" applyNumberFormat="1" applyFont="1" applyBorder="1" applyAlignment="1" applyProtection="1">
      <alignment horizontal="center"/>
      <protection locked="0"/>
    </xf>
    <xf numFmtId="164" fontId="8" fillId="0" borderId="41" xfId="0" applyNumberFormat="1" applyFont="1" applyBorder="1" applyAlignment="1" applyProtection="1">
      <alignment horizontal="center"/>
      <protection locked="0"/>
    </xf>
    <xf numFmtId="164" fontId="8" fillId="0" borderId="42" xfId="0" applyNumberFormat="1" applyFont="1" applyBorder="1" applyAlignment="1" applyProtection="1">
      <alignment horizontal="center"/>
      <protection locked="0"/>
    </xf>
    <xf numFmtId="0" fontId="9" fillId="0" borderId="24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10" xfId="0" applyFont="1" applyBorder="1" applyAlignment="1" applyProtection="1">
      <alignment horizontal="center" vertical="center"/>
      <protection locked="0"/>
    </xf>
    <xf numFmtId="0" fontId="9" fillId="0" borderId="24" xfId="0" applyFont="1" applyBorder="1" applyAlignment="1" applyProtection="1">
      <alignment horizontal="center" vertical="center"/>
      <protection locked="0"/>
    </xf>
    <xf numFmtId="0" fontId="9" fillId="0" borderId="29" xfId="0" applyFont="1" applyBorder="1" applyAlignment="1" applyProtection="1">
      <alignment horizontal="center" vertical="center"/>
      <protection locked="0"/>
    </xf>
    <xf numFmtId="0" fontId="7" fillId="0" borderId="4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9" fillId="0" borderId="43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4" fillId="22" borderId="15" xfId="0" applyFont="1" applyFill="1" applyBorder="1" applyAlignment="1">
      <alignment horizontal="center" vertical="center" textRotation="255" wrapText="1"/>
    </xf>
    <xf numFmtId="0" fontId="4" fillId="22" borderId="16" xfId="0" applyFont="1" applyFill="1" applyBorder="1" applyAlignment="1">
      <alignment horizontal="center" vertical="center" textRotation="255" wrapText="1"/>
    </xf>
    <xf numFmtId="0" fontId="4" fillId="22" borderId="39" xfId="0" applyFont="1" applyFill="1" applyBorder="1" applyAlignment="1">
      <alignment horizontal="center" vertical="center" textRotation="255" wrapText="1"/>
    </xf>
    <xf numFmtId="0" fontId="4" fillId="22" borderId="38" xfId="0" applyFont="1" applyFill="1" applyBorder="1" applyAlignment="1">
      <alignment horizontal="center" vertical="center" textRotation="255" wrapText="1"/>
    </xf>
    <xf numFmtId="0" fontId="9" fillId="0" borderId="26" xfId="0" applyFont="1" applyBorder="1" applyAlignment="1">
      <alignment horizontal="center"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5"/>
  <sheetViews>
    <sheetView tabSelected="1" view="pageLayout" workbookViewId="0" topLeftCell="A3">
      <selection activeCell="T46" sqref="T46"/>
    </sheetView>
  </sheetViews>
  <sheetFormatPr defaultColWidth="9.140625" defaultRowHeight="12.75"/>
  <cols>
    <col min="1" max="1" width="12.140625" style="39" customWidth="1"/>
    <col min="2" max="2" width="14.140625" style="39" customWidth="1"/>
    <col min="3" max="3" width="13.57421875" style="39" bestFit="1" customWidth="1"/>
    <col min="4" max="4" width="25.57421875" style="66" customWidth="1"/>
    <col min="5" max="12" width="4.421875" style="38" hidden="1" customWidth="1"/>
    <col min="13" max="13" width="4.421875" style="40" hidden="1" customWidth="1"/>
    <col min="14" max="14" width="7.00390625" style="1" customWidth="1"/>
    <col min="15" max="16" width="5.57421875" style="15" customWidth="1"/>
    <col min="17" max="17" width="5.28125" style="38" customWidth="1"/>
    <col min="18" max="19" width="4.140625" style="38" customWidth="1"/>
    <col min="20" max="20" width="3.57421875" style="38" customWidth="1"/>
    <col min="21" max="22" width="7.57421875" style="15" customWidth="1"/>
    <col min="23" max="23" width="5.57421875" style="15" customWidth="1"/>
    <col min="24" max="24" width="6.421875" style="15" customWidth="1"/>
    <col min="25" max="26" width="9.140625" style="15" hidden="1" customWidth="1"/>
    <col min="27" max="28" width="0" style="15" hidden="1" customWidth="1"/>
    <col min="29" max="16384" width="9.140625" style="15" customWidth="1"/>
  </cols>
  <sheetData>
    <row r="1" spans="1:23" ht="15.75" hidden="1">
      <c r="A1" s="3"/>
      <c r="B1" s="3"/>
      <c r="C1" s="3"/>
      <c r="D1" s="65"/>
      <c r="E1" s="4"/>
      <c r="F1" s="5"/>
      <c r="G1" s="5"/>
      <c r="H1" s="5"/>
      <c r="I1" s="5"/>
      <c r="J1" s="5"/>
      <c r="K1" s="5"/>
      <c r="L1" s="5"/>
      <c r="M1" s="6"/>
      <c r="N1" s="7"/>
      <c r="O1" s="8"/>
      <c r="P1" s="9"/>
      <c r="Q1" s="10"/>
      <c r="R1" s="11"/>
      <c r="S1" s="11"/>
      <c r="T1" s="11"/>
      <c r="U1" s="12"/>
      <c r="V1" s="13"/>
      <c r="W1" s="14"/>
    </row>
    <row r="2" spans="1:24" ht="154.5" customHeight="1" thickBot="1">
      <c r="A2" s="2" t="s">
        <v>7</v>
      </c>
      <c r="B2" s="2" t="s">
        <v>9</v>
      </c>
      <c r="C2" s="2" t="s">
        <v>8</v>
      </c>
      <c r="D2" s="64" t="s">
        <v>6</v>
      </c>
      <c r="E2" s="16" t="s">
        <v>0</v>
      </c>
      <c r="F2" s="16" t="s">
        <v>1</v>
      </c>
      <c r="G2" s="16" t="s">
        <v>17</v>
      </c>
      <c r="H2" s="16" t="s">
        <v>18</v>
      </c>
      <c r="I2" s="16" t="s">
        <v>2</v>
      </c>
      <c r="J2" s="16" t="s">
        <v>3</v>
      </c>
      <c r="K2" s="16" t="s">
        <v>19</v>
      </c>
      <c r="L2" s="48" t="s">
        <v>20</v>
      </c>
      <c r="M2" s="17" t="s">
        <v>16</v>
      </c>
      <c r="N2" s="18" t="s">
        <v>10</v>
      </c>
      <c r="O2" s="105" t="s">
        <v>15</v>
      </c>
      <c r="P2" s="106"/>
      <c r="Q2" s="68" t="s">
        <v>4</v>
      </c>
      <c r="R2" s="68" t="s">
        <v>5</v>
      </c>
      <c r="S2" s="69" t="s">
        <v>11</v>
      </c>
      <c r="T2" s="70" t="s">
        <v>21</v>
      </c>
      <c r="U2" s="107" t="s">
        <v>12</v>
      </c>
      <c r="V2" s="108"/>
      <c r="W2" s="71" t="s">
        <v>13</v>
      </c>
      <c r="X2" s="72" t="s">
        <v>14</v>
      </c>
    </row>
    <row r="3" spans="1:26" s="23" customFormat="1" ht="14.25" thickBot="1" thickTop="1">
      <c r="A3" s="91" t="s">
        <v>36</v>
      </c>
      <c r="B3" s="94" t="s">
        <v>26</v>
      </c>
      <c r="C3" s="94" t="s">
        <v>50</v>
      </c>
      <c r="D3" s="86" t="s">
        <v>38</v>
      </c>
      <c r="E3" s="19">
        <v>4</v>
      </c>
      <c r="F3" s="19">
        <v>4.3</v>
      </c>
      <c r="G3" s="19">
        <v>3.9</v>
      </c>
      <c r="H3" s="19">
        <v>3.8</v>
      </c>
      <c r="I3" s="19">
        <v>3.6</v>
      </c>
      <c r="J3" s="19">
        <v>0</v>
      </c>
      <c r="K3" s="19">
        <v>2.8</v>
      </c>
      <c r="L3" s="19">
        <v>3</v>
      </c>
      <c r="M3" s="20">
        <v>4.5</v>
      </c>
      <c r="N3" s="42">
        <f aca="true" t="shared" si="0" ref="N3:N8">(SUM(E3:M3)+M3)/10</f>
        <v>3.4400000000000004</v>
      </c>
      <c r="O3" s="41">
        <f>SUM(N3,N6,N9,N12,N15,N18,N21)/7</f>
        <v>3.3257142857142865</v>
      </c>
      <c r="P3" s="55">
        <f>SUM(O3:O5)/3</f>
        <v>2.9828571428571435</v>
      </c>
      <c r="Q3" s="61">
        <v>6.8</v>
      </c>
      <c r="R3" s="49">
        <v>5.9</v>
      </c>
      <c r="S3" s="49">
        <v>4.8</v>
      </c>
      <c r="T3" s="49">
        <v>5</v>
      </c>
      <c r="U3" s="57">
        <f>(Q3+R3+2*S3+T3)/5</f>
        <v>5.459999999999999</v>
      </c>
      <c r="V3" s="58">
        <f>SUM(U3:U5)/3</f>
        <v>5.62</v>
      </c>
      <c r="W3" s="62">
        <f>(O3+U3)/2</f>
        <v>4.392857142857142</v>
      </c>
      <c r="X3" s="63">
        <f>SUM(W3:W5)/3</f>
        <v>4.301428571428571</v>
      </c>
      <c r="Y3" s="15">
        <f>X3*0.4+1/3*0.4*6</f>
        <v>2.5205714285714285</v>
      </c>
      <c r="Z3" s="73">
        <v>2.5760000000000005</v>
      </c>
    </row>
    <row r="4" spans="1:26" s="28" customFormat="1" ht="13.5" customHeight="1" thickTop="1">
      <c r="A4" s="92"/>
      <c r="B4" s="95"/>
      <c r="C4" s="95"/>
      <c r="D4" s="84"/>
      <c r="E4" s="24">
        <v>3.1</v>
      </c>
      <c r="F4" s="24">
        <v>4.1</v>
      </c>
      <c r="G4" s="24">
        <v>3.9</v>
      </c>
      <c r="H4" s="24">
        <v>3.6</v>
      </c>
      <c r="I4" s="24">
        <v>2.9</v>
      </c>
      <c r="J4" s="24">
        <v>0</v>
      </c>
      <c r="K4" s="24">
        <v>1.5</v>
      </c>
      <c r="L4" s="24">
        <v>1.5</v>
      </c>
      <c r="M4" s="25">
        <v>4.2</v>
      </c>
      <c r="N4" s="43">
        <f t="shared" si="0"/>
        <v>2.8999999999999995</v>
      </c>
      <c r="O4" s="26">
        <f>SUM(N4,N7,N10,N13,N16,N19,N22)/7</f>
        <v>2.9057142857142857</v>
      </c>
      <c r="P4" s="53"/>
      <c r="Q4" s="51">
        <v>8</v>
      </c>
      <c r="R4" s="24">
        <v>6.1</v>
      </c>
      <c r="S4" s="24">
        <v>5.1</v>
      </c>
      <c r="T4" s="24">
        <v>5</v>
      </c>
      <c r="U4" s="27">
        <f>(Q4+R4+2*S4+T4)/5</f>
        <v>5.859999999999999</v>
      </c>
      <c r="V4" s="56"/>
      <c r="W4" s="27">
        <f>(O4+U4)/2</f>
        <v>4.382857142857143</v>
      </c>
      <c r="X4" s="47">
        <f>SUM(W3:W5)/3</f>
        <v>4.301428571428571</v>
      </c>
      <c r="Z4" s="74"/>
    </row>
    <row r="5" spans="1:26" s="28" customFormat="1" ht="13.5" customHeight="1" thickBot="1">
      <c r="A5" s="92"/>
      <c r="B5" s="95"/>
      <c r="C5" s="95"/>
      <c r="D5" s="85"/>
      <c r="E5" s="29">
        <v>4.2</v>
      </c>
      <c r="F5" s="29">
        <v>4.8</v>
      </c>
      <c r="G5" s="29">
        <v>4.2</v>
      </c>
      <c r="H5" s="29">
        <v>4</v>
      </c>
      <c r="I5" s="29">
        <v>4</v>
      </c>
      <c r="J5" s="29">
        <v>0</v>
      </c>
      <c r="K5" s="29">
        <v>1.5</v>
      </c>
      <c r="L5" s="29">
        <v>1.5</v>
      </c>
      <c r="M5" s="30">
        <v>3</v>
      </c>
      <c r="N5" s="44">
        <f t="shared" si="0"/>
        <v>3.02</v>
      </c>
      <c r="O5" s="26">
        <f>SUM(N5,N8,N11,N14,N17,N20,N23)/7</f>
        <v>2.7171428571428575</v>
      </c>
      <c r="P5" s="54"/>
      <c r="Q5" s="52">
        <v>7.2</v>
      </c>
      <c r="R5" s="29">
        <v>6</v>
      </c>
      <c r="S5" s="29">
        <v>5</v>
      </c>
      <c r="T5" s="29">
        <v>4.5</v>
      </c>
      <c r="U5" s="27">
        <f>(Q5+R5+2*S5+T5)/5</f>
        <v>5.54</v>
      </c>
      <c r="V5" s="56"/>
      <c r="W5" s="27">
        <f>(O5+U5)/2</f>
        <v>4.128571428571429</v>
      </c>
      <c r="X5" s="47">
        <f>SUM(W3:W5)/3</f>
        <v>4.301428571428571</v>
      </c>
      <c r="Z5" s="74"/>
    </row>
    <row r="6" spans="1:26" s="23" customFormat="1" ht="13.5" customHeight="1" thickTop="1">
      <c r="A6" s="92"/>
      <c r="B6" s="95"/>
      <c r="C6" s="95"/>
      <c r="D6" s="86" t="s">
        <v>22</v>
      </c>
      <c r="E6" s="49">
        <v>3.8</v>
      </c>
      <c r="F6" s="49">
        <v>4.3</v>
      </c>
      <c r="G6" s="49">
        <v>4.2</v>
      </c>
      <c r="H6" s="49">
        <v>3.6</v>
      </c>
      <c r="I6" s="49">
        <v>2.6</v>
      </c>
      <c r="J6" s="49">
        <v>1.5</v>
      </c>
      <c r="K6" s="49">
        <v>3.2</v>
      </c>
      <c r="L6" s="49">
        <v>3.1</v>
      </c>
      <c r="M6" s="76">
        <f aca="true" t="shared" si="1" ref="M6:M23">M3</f>
        <v>4.5</v>
      </c>
      <c r="N6" s="45">
        <f t="shared" si="0"/>
        <v>3.53</v>
      </c>
      <c r="O6" s="31"/>
      <c r="P6" s="32"/>
      <c r="Q6" s="80" t="s">
        <v>53</v>
      </c>
      <c r="R6" s="81"/>
      <c r="S6" s="81"/>
      <c r="T6" s="81"/>
      <c r="U6" s="81"/>
      <c r="V6" s="81"/>
      <c r="W6" s="81"/>
      <c r="X6" s="81"/>
      <c r="Z6" s="73"/>
    </row>
    <row r="7" spans="1:26" s="28" customFormat="1" ht="13.5" customHeight="1">
      <c r="A7" s="92"/>
      <c r="B7" s="95"/>
      <c r="C7" s="95"/>
      <c r="D7" s="84"/>
      <c r="E7" s="24">
        <v>3.2</v>
      </c>
      <c r="F7" s="24">
        <v>4.3</v>
      </c>
      <c r="G7" s="24">
        <v>4.1</v>
      </c>
      <c r="H7" s="24">
        <v>3</v>
      </c>
      <c r="I7" s="24">
        <v>3.8</v>
      </c>
      <c r="J7" s="24">
        <v>2</v>
      </c>
      <c r="K7" s="24">
        <v>2.6</v>
      </c>
      <c r="L7" s="24">
        <v>2.3</v>
      </c>
      <c r="M7" s="77">
        <f t="shared" si="1"/>
        <v>4.2</v>
      </c>
      <c r="N7" s="43">
        <f t="shared" si="0"/>
        <v>3.37</v>
      </c>
      <c r="O7" s="31"/>
      <c r="P7" s="32"/>
      <c r="Q7" s="80"/>
      <c r="R7" s="81"/>
      <c r="S7" s="81"/>
      <c r="T7" s="81"/>
      <c r="U7" s="81"/>
      <c r="V7" s="81"/>
      <c r="W7" s="81"/>
      <c r="X7" s="81"/>
      <c r="Z7" s="74"/>
    </row>
    <row r="8" spans="1:26" s="28" customFormat="1" ht="13.5" customHeight="1" thickBot="1">
      <c r="A8" s="92"/>
      <c r="B8" s="95"/>
      <c r="C8" s="95"/>
      <c r="D8" s="85"/>
      <c r="E8" s="33">
        <v>3.2</v>
      </c>
      <c r="F8" s="33">
        <v>3.8</v>
      </c>
      <c r="G8" s="33">
        <v>3.8</v>
      </c>
      <c r="H8" s="33">
        <v>3.4</v>
      </c>
      <c r="I8" s="33">
        <v>2.5</v>
      </c>
      <c r="J8" s="33">
        <v>2</v>
      </c>
      <c r="K8" s="33">
        <v>1.8</v>
      </c>
      <c r="L8" s="33">
        <v>1.8</v>
      </c>
      <c r="M8" s="78">
        <f t="shared" si="1"/>
        <v>3</v>
      </c>
      <c r="N8" s="46">
        <f t="shared" si="0"/>
        <v>2.8300000000000005</v>
      </c>
      <c r="O8" s="31"/>
      <c r="P8" s="32"/>
      <c r="Q8" s="80"/>
      <c r="R8" s="81"/>
      <c r="S8" s="81"/>
      <c r="T8" s="81"/>
      <c r="U8" s="81"/>
      <c r="V8" s="81"/>
      <c r="W8" s="81"/>
      <c r="X8" s="81"/>
      <c r="Z8" s="74"/>
    </row>
    <row r="9" spans="1:26" s="23" customFormat="1" ht="13.5" customHeight="1" thickTop="1">
      <c r="A9" s="92"/>
      <c r="B9" s="95"/>
      <c r="C9" s="95"/>
      <c r="D9" s="86" t="s">
        <v>23</v>
      </c>
      <c r="E9" s="34">
        <v>3.2</v>
      </c>
      <c r="F9" s="34">
        <v>4.5</v>
      </c>
      <c r="G9" s="34">
        <v>4.6</v>
      </c>
      <c r="H9" s="34">
        <v>4.2</v>
      </c>
      <c r="I9" s="34">
        <v>4.1</v>
      </c>
      <c r="J9" s="34">
        <v>0</v>
      </c>
      <c r="K9" s="34">
        <v>4.1</v>
      </c>
      <c r="L9" s="34">
        <v>3.7</v>
      </c>
      <c r="M9" s="76">
        <f t="shared" si="1"/>
        <v>4.5</v>
      </c>
      <c r="N9" s="45">
        <f aca="true" t="shared" si="2" ref="N9:N30">(SUM(E9:M9)+M9)/10</f>
        <v>3.7400000000000007</v>
      </c>
      <c r="O9" s="31"/>
      <c r="P9" s="32"/>
      <c r="Q9" s="80"/>
      <c r="R9" s="81"/>
      <c r="S9" s="81"/>
      <c r="T9" s="81"/>
      <c r="U9" s="81"/>
      <c r="V9" s="81"/>
      <c r="W9" s="81"/>
      <c r="X9" s="81"/>
      <c r="Z9" s="73"/>
    </row>
    <row r="10" spans="1:26" s="28" customFormat="1" ht="13.5" customHeight="1">
      <c r="A10" s="92"/>
      <c r="B10" s="95"/>
      <c r="C10" s="95"/>
      <c r="D10" s="84"/>
      <c r="E10" s="24">
        <v>3</v>
      </c>
      <c r="F10" s="24">
        <v>4.8</v>
      </c>
      <c r="G10" s="24">
        <v>3.9</v>
      </c>
      <c r="H10" s="24">
        <v>2.7</v>
      </c>
      <c r="I10" s="24">
        <v>4.3</v>
      </c>
      <c r="J10" s="24">
        <v>0</v>
      </c>
      <c r="K10" s="24">
        <v>2.1</v>
      </c>
      <c r="L10" s="24">
        <v>2</v>
      </c>
      <c r="M10" s="77">
        <f t="shared" si="1"/>
        <v>4.2</v>
      </c>
      <c r="N10" s="43">
        <f t="shared" si="2"/>
        <v>3.12</v>
      </c>
      <c r="O10" s="31"/>
      <c r="P10" s="32"/>
      <c r="Q10" s="80"/>
      <c r="R10" s="81"/>
      <c r="S10" s="81"/>
      <c r="T10" s="81"/>
      <c r="U10" s="81"/>
      <c r="V10" s="81"/>
      <c r="W10" s="81"/>
      <c r="X10" s="81"/>
      <c r="Z10" s="74"/>
    </row>
    <row r="11" spans="1:26" s="28" customFormat="1" ht="13.5" customHeight="1" thickBot="1">
      <c r="A11" s="92"/>
      <c r="B11" s="95"/>
      <c r="C11" s="95"/>
      <c r="D11" s="85"/>
      <c r="E11" s="29">
        <v>3.2</v>
      </c>
      <c r="F11" s="29">
        <v>4</v>
      </c>
      <c r="G11" s="29">
        <v>3.8</v>
      </c>
      <c r="H11" s="29">
        <v>3.8</v>
      </c>
      <c r="I11" s="29">
        <v>4</v>
      </c>
      <c r="J11" s="29">
        <v>0</v>
      </c>
      <c r="K11" s="29">
        <v>1.8</v>
      </c>
      <c r="L11" s="29">
        <v>1.8</v>
      </c>
      <c r="M11" s="78">
        <f t="shared" si="1"/>
        <v>3</v>
      </c>
      <c r="N11" s="46">
        <f t="shared" si="2"/>
        <v>2.8400000000000003</v>
      </c>
      <c r="O11" s="31"/>
      <c r="P11" s="32"/>
      <c r="Q11" s="80"/>
      <c r="R11" s="81"/>
      <c r="S11" s="81"/>
      <c r="T11" s="81"/>
      <c r="U11" s="81"/>
      <c r="V11" s="81"/>
      <c r="W11" s="81"/>
      <c r="X11" s="81"/>
      <c r="Z11" s="74"/>
    </row>
    <row r="12" spans="1:26" s="23" customFormat="1" ht="13.5" customHeight="1" thickTop="1">
      <c r="A12" s="92"/>
      <c r="B12" s="95"/>
      <c r="C12" s="95"/>
      <c r="D12" s="86" t="s">
        <v>39</v>
      </c>
      <c r="E12" s="49">
        <v>2.8</v>
      </c>
      <c r="F12" s="49">
        <v>4</v>
      </c>
      <c r="G12" s="49">
        <v>3.9</v>
      </c>
      <c r="H12" s="49">
        <v>3.6</v>
      </c>
      <c r="I12" s="49">
        <v>4</v>
      </c>
      <c r="J12" s="49">
        <v>0</v>
      </c>
      <c r="K12" s="49">
        <v>3.6</v>
      </c>
      <c r="L12" s="49">
        <v>3.1</v>
      </c>
      <c r="M12" s="76">
        <f t="shared" si="1"/>
        <v>4.5</v>
      </c>
      <c r="N12" s="45">
        <f t="shared" si="2"/>
        <v>3.4</v>
      </c>
      <c r="O12" s="31"/>
      <c r="P12" s="32"/>
      <c r="Q12" s="80"/>
      <c r="R12" s="81"/>
      <c r="S12" s="81"/>
      <c r="T12" s="81"/>
      <c r="U12" s="81"/>
      <c r="V12" s="81"/>
      <c r="W12" s="81"/>
      <c r="X12" s="81"/>
      <c r="Z12" s="73"/>
    </row>
    <row r="13" spans="1:26" s="28" customFormat="1" ht="13.5" customHeight="1">
      <c r="A13" s="92"/>
      <c r="B13" s="95"/>
      <c r="C13" s="95"/>
      <c r="D13" s="84"/>
      <c r="E13" s="24">
        <v>3.3</v>
      </c>
      <c r="F13" s="24">
        <v>3.3</v>
      </c>
      <c r="G13" s="24">
        <v>2.9</v>
      </c>
      <c r="H13" s="24">
        <v>3</v>
      </c>
      <c r="I13" s="24">
        <v>2.9</v>
      </c>
      <c r="J13" s="24">
        <v>0</v>
      </c>
      <c r="K13" s="24">
        <v>2.2</v>
      </c>
      <c r="L13" s="24">
        <v>2.1</v>
      </c>
      <c r="M13" s="77">
        <f t="shared" si="1"/>
        <v>4.2</v>
      </c>
      <c r="N13" s="43">
        <f t="shared" si="2"/>
        <v>2.81</v>
      </c>
      <c r="O13" s="31"/>
      <c r="P13" s="32"/>
      <c r="Q13" s="80"/>
      <c r="R13" s="81"/>
      <c r="S13" s="81"/>
      <c r="T13" s="81"/>
      <c r="U13" s="81"/>
      <c r="V13" s="81"/>
      <c r="W13" s="81"/>
      <c r="X13" s="81"/>
      <c r="Z13" s="74"/>
    </row>
    <row r="14" spans="1:26" s="28" customFormat="1" ht="13.5" customHeight="1" thickBot="1">
      <c r="A14" s="92"/>
      <c r="B14" s="95"/>
      <c r="C14" s="95"/>
      <c r="D14" s="85"/>
      <c r="E14" s="29">
        <v>3.2</v>
      </c>
      <c r="F14" s="29">
        <v>3.5</v>
      </c>
      <c r="G14" s="29">
        <v>3.4</v>
      </c>
      <c r="H14" s="29">
        <v>3.5</v>
      </c>
      <c r="I14" s="29">
        <v>3</v>
      </c>
      <c r="J14" s="29">
        <v>0</v>
      </c>
      <c r="K14" s="29">
        <v>1.8</v>
      </c>
      <c r="L14" s="29">
        <v>1.8</v>
      </c>
      <c r="M14" s="78">
        <f t="shared" si="1"/>
        <v>3</v>
      </c>
      <c r="N14" s="46">
        <f t="shared" si="2"/>
        <v>2.62</v>
      </c>
      <c r="O14" s="31"/>
      <c r="P14" s="32"/>
      <c r="Q14" s="80"/>
      <c r="R14" s="81"/>
      <c r="S14" s="81"/>
      <c r="T14" s="81"/>
      <c r="U14" s="81"/>
      <c r="V14" s="81"/>
      <c r="W14" s="81"/>
      <c r="X14" s="81"/>
      <c r="Z14" s="74"/>
    </row>
    <row r="15" spans="1:26" s="23" customFormat="1" ht="13.5" customHeight="1" thickTop="1">
      <c r="A15" s="92"/>
      <c r="B15" s="95"/>
      <c r="C15" s="95"/>
      <c r="D15" s="84" t="s">
        <v>24</v>
      </c>
      <c r="E15" s="34">
        <v>0</v>
      </c>
      <c r="F15" s="34">
        <v>5.1</v>
      </c>
      <c r="G15" s="34">
        <v>4.2</v>
      </c>
      <c r="H15" s="34">
        <v>5.3</v>
      </c>
      <c r="I15" s="34">
        <v>4.4</v>
      </c>
      <c r="J15" s="34">
        <v>0</v>
      </c>
      <c r="K15" s="34">
        <v>3.8</v>
      </c>
      <c r="L15" s="34">
        <v>3.6</v>
      </c>
      <c r="M15" s="76">
        <f t="shared" si="1"/>
        <v>4.5</v>
      </c>
      <c r="N15" s="45">
        <f t="shared" si="2"/>
        <v>3.5400000000000005</v>
      </c>
      <c r="O15" s="31"/>
      <c r="P15" s="32"/>
      <c r="Q15" s="80"/>
      <c r="R15" s="81"/>
      <c r="S15" s="81"/>
      <c r="T15" s="81"/>
      <c r="U15" s="81"/>
      <c r="V15" s="81"/>
      <c r="W15" s="81"/>
      <c r="X15" s="81"/>
      <c r="Z15" s="73"/>
    </row>
    <row r="16" spans="1:26" s="28" customFormat="1" ht="13.5" customHeight="1">
      <c r="A16" s="92"/>
      <c r="B16" s="95"/>
      <c r="C16" s="95"/>
      <c r="D16" s="84"/>
      <c r="E16" s="24">
        <v>2.5</v>
      </c>
      <c r="F16" s="24">
        <v>4.9</v>
      </c>
      <c r="G16" s="24">
        <v>4.1</v>
      </c>
      <c r="H16" s="24">
        <v>3.2</v>
      </c>
      <c r="I16" s="24">
        <v>3</v>
      </c>
      <c r="J16" s="24">
        <v>1.5</v>
      </c>
      <c r="K16" s="24">
        <v>2.4</v>
      </c>
      <c r="L16" s="24">
        <v>2.2</v>
      </c>
      <c r="M16" s="77">
        <f t="shared" si="1"/>
        <v>4.2</v>
      </c>
      <c r="N16" s="43">
        <f t="shared" si="2"/>
        <v>3.2199999999999998</v>
      </c>
      <c r="O16" s="31"/>
      <c r="P16" s="32"/>
      <c r="Q16" s="80"/>
      <c r="R16" s="81"/>
      <c r="S16" s="81"/>
      <c r="T16" s="81"/>
      <c r="U16" s="81"/>
      <c r="V16" s="81"/>
      <c r="W16" s="81"/>
      <c r="X16" s="81"/>
      <c r="Z16" s="74"/>
    </row>
    <row r="17" spans="1:26" s="28" customFormat="1" ht="13.5" customHeight="1" thickBot="1">
      <c r="A17" s="92"/>
      <c r="B17" s="95"/>
      <c r="C17" s="95"/>
      <c r="D17" s="85"/>
      <c r="E17" s="29">
        <v>0</v>
      </c>
      <c r="F17" s="29">
        <v>4</v>
      </c>
      <c r="G17" s="29">
        <v>4.8</v>
      </c>
      <c r="H17" s="29">
        <v>4</v>
      </c>
      <c r="I17" s="29">
        <v>3.2</v>
      </c>
      <c r="J17" s="29">
        <v>0</v>
      </c>
      <c r="K17" s="29">
        <v>3</v>
      </c>
      <c r="L17" s="29">
        <v>1.8</v>
      </c>
      <c r="M17" s="78">
        <f t="shared" si="1"/>
        <v>3</v>
      </c>
      <c r="N17" s="46">
        <f t="shared" si="2"/>
        <v>2.68</v>
      </c>
      <c r="O17" s="31"/>
      <c r="P17" s="32"/>
      <c r="Q17" s="80"/>
      <c r="R17" s="81"/>
      <c r="S17" s="81"/>
      <c r="T17" s="81"/>
      <c r="U17" s="81"/>
      <c r="V17" s="81"/>
      <c r="W17" s="81"/>
      <c r="X17" s="81"/>
      <c r="Z17" s="74"/>
    </row>
    <row r="18" spans="1:26" s="23" customFormat="1" ht="13.5" customHeight="1" thickTop="1">
      <c r="A18" s="92"/>
      <c r="B18" s="95"/>
      <c r="C18" s="95"/>
      <c r="D18" s="86" t="s">
        <v>25</v>
      </c>
      <c r="E18" s="34">
        <v>3</v>
      </c>
      <c r="F18" s="34">
        <v>3.9</v>
      </c>
      <c r="G18" s="34">
        <v>4.2</v>
      </c>
      <c r="H18" s="34">
        <v>3.9</v>
      </c>
      <c r="I18" s="34">
        <v>3.9</v>
      </c>
      <c r="J18" s="34">
        <v>1</v>
      </c>
      <c r="K18" s="34">
        <v>2.9</v>
      </c>
      <c r="L18" s="34">
        <v>2.8</v>
      </c>
      <c r="M18" s="76">
        <f t="shared" si="1"/>
        <v>4.5</v>
      </c>
      <c r="N18" s="45">
        <f t="shared" si="2"/>
        <v>3.46</v>
      </c>
      <c r="O18" s="31"/>
      <c r="P18" s="32"/>
      <c r="Q18" s="80"/>
      <c r="R18" s="81"/>
      <c r="S18" s="81"/>
      <c r="T18" s="81"/>
      <c r="U18" s="81"/>
      <c r="V18" s="81"/>
      <c r="W18" s="81"/>
      <c r="X18" s="81"/>
      <c r="Z18" s="73"/>
    </row>
    <row r="19" spans="1:26" s="28" customFormat="1" ht="13.5" customHeight="1">
      <c r="A19" s="92"/>
      <c r="B19" s="95"/>
      <c r="C19" s="95"/>
      <c r="D19" s="84"/>
      <c r="E19" s="24">
        <v>2.8</v>
      </c>
      <c r="F19" s="24">
        <v>2.6</v>
      </c>
      <c r="G19" s="24">
        <v>3.6</v>
      </c>
      <c r="H19" s="24">
        <v>3.1</v>
      </c>
      <c r="I19" s="24">
        <v>3.3</v>
      </c>
      <c r="J19" s="24">
        <v>1.5</v>
      </c>
      <c r="K19" s="24">
        <v>2.6</v>
      </c>
      <c r="L19" s="24">
        <v>2.3</v>
      </c>
      <c r="M19" s="77">
        <f t="shared" si="1"/>
        <v>4.2</v>
      </c>
      <c r="N19" s="43">
        <f t="shared" si="2"/>
        <v>3.02</v>
      </c>
      <c r="O19" s="31"/>
      <c r="P19" s="32"/>
      <c r="Q19" s="80"/>
      <c r="R19" s="81"/>
      <c r="S19" s="81"/>
      <c r="T19" s="81"/>
      <c r="U19" s="81"/>
      <c r="V19" s="81"/>
      <c r="W19" s="81"/>
      <c r="X19" s="81"/>
      <c r="Z19" s="74"/>
    </row>
    <row r="20" spans="1:26" s="28" customFormat="1" ht="13.5" customHeight="1" thickBot="1">
      <c r="A20" s="92"/>
      <c r="B20" s="95"/>
      <c r="C20" s="95"/>
      <c r="D20" s="85"/>
      <c r="E20" s="33">
        <v>3.2</v>
      </c>
      <c r="F20" s="33">
        <v>3.8</v>
      </c>
      <c r="G20" s="33">
        <v>4</v>
      </c>
      <c r="H20" s="33">
        <v>4</v>
      </c>
      <c r="I20" s="33">
        <v>3.6</v>
      </c>
      <c r="J20" s="33">
        <v>2.8</v>
      </c>
      <c r="K20" s="33">
        <v>3</v>
      </c>
      <c r="L20" s="33">
        <v>2</v>
      </c>
      <c r="M20" s="78">
        <f t="shared" si="1"/>
        <v>3</v>
      </c>
      <c r="N20" s="46">
        <f t="shared" si="2"/>
        <v>3.2400000000000007</v>
      </c>
      <c r="O20" s="31"/>
      <c r="P20" s="32"/>
      <c r="Q20" s="80"/>
      <c r="R20" s="81"/>
      <c r="S20" s="81"/>
      <c r="T20" s="81"/>
      <c r="U20" s="81"/>
      <c r="V20" s="81"/>
      <c r="W20" s="81"/>
      <c r="X20" s="81"/>
      <c r="Z20" s="74"/>
    </row>
    <row r="21" spans="1:26" s="23" customFormat="1" ht="13.5" customHeight="1" thickTop="1">
      <c r="A21" s="92"/>
      <c r="B21" s="95"/>
      <c r="C21" s="95"/>
      <c r="D21" s="86" t="s">
        <v>54</v>
      </c>
      <c r="E21" s="34">
        <v>0</v>
      </c>
      <c r="F21" s="34">
        <v>3.6</v>
      </c>
      <c r="G21" s="34">
        <v>2.9</v>
      </c>
      <c r="H21" s="34">
        <v>2.8</v>
      </c>
      <c r="I21" s="34">
        <v>2.9</v>
      </c>
      <c r="J21" s="34">
        <v>0</v>
      </c>
      <c r="K21" s="34">
        <v>0</v>
      </c>
      <c r="L21" s="34">
        <v>0.5</v>
      </c>
      <c r="M21" s="76">
        <f t="shared" si="1"/>
        <v>4.5</v>
      </c>
      <c r="N21" s="45">
        <f t="shared" si="2"/>
        <v>2.1700000000000004</v>
      </c>
      <c r="O21" s="31"/>
      <c r="P21" s="32"/>
      <c r="Q21" s="80"/>
      <c r="R21" s="81"/>
      <c r="S21" s="81"/>
      <c r="T21" s="81"/>
      <c r="U21" s="81"/>
      <c r="V21" s="81"/>
      <c r="W21" s="81"/>
      <c r="X21" s="81"/>
      <c r="Z21" s="73"/>
    </row>
    <row r="22" spans="1:26" s="28" customFormat="1" ht="13.5" customHeight="1">
      <c r="A22" s="92"/>
      <c r="B22" s="95"/>
      <c r="C22" s="95"/>
      <c r="D22" s="84"/>
      <c r="E22" s="24">
        <v>0</v>
      </c>
      <c r="F22" s="24">
        <v>2.6</v>
      </c>
      <c r="G22" s="24">
        <v>2.2</v>
      </c>
      <c r="H22" s="24">
        <v>2.1</v>
      </c>
      <c r="I22" s="24">
        <v>2.2</v>
      </c>
      <c r="J22" s="24">
        <v>0</v>
      </c>
      <c r="K22" s="24">
        <v>1.5</v>
      </c>
      <c r="L22" s="24">
        <v>0</v>
      </c>
      <c r="M22" s="77">
        <f t="shared" si="1"/>
        <v>4.2</v>
      </c>
      <c r="N22" s="43">
        <f t="shared" si="2"/>
        <v>1.9</v>
      </c>
      <c r="O22" s="31"/>
      <c r="P22" s="32"/>
      <c r="Q22" s="80"/>
      <c r="R22" s="81"/>
      <c r="S22" s="81"/>
      <c r="T22" s="81"/>
      <c r="U22" s="81"/>
      <c r="V22" s="81"/>
      <c r="W22" s="81"/>
      <c r="X22" s="81"/>
      <c r="Z22" s="74"/>
    </row>
    <row r="23" spans="1:26" s="28" customFormat="1" ht="13.5" customHeight="1" thickBot="1">
      <c r="A23" s="93"/>
      <c r="B23" s="96"/>
      <c r="C23" s="96"/>
      <c r="D23" s="109"/>
      <c r="E23" s="36">
        <v>0</v>
      </c>
      <c r="F23" s="36">
        <v>3.2</v>
      </c>
      <c r="G23" s="36">
        <v>2.5</v>
      </c>
      <c r="H23" s="36">
        <v>1.8</v>
      </c>
      <c r="I23" s="36">
        <v>3.4</v>
      </c>
      <c r="J23" s="36">
        <v>0</v>
      </c>
      <c r="K23" s="36">
        <v>1</v>
      </c>
      <c r="L23" s="36">
        <v>0</v>
      </c>
      <c r="M23" s="60">
        <f t="shared" si="1"/>
        <v>3</v>
      </c>
      <c r="N23" s="59">
        <f t="shared" si="2"/>
        <v>1.7899999999999998</v>
      </c>
      <c r="O23" s="35"/>
      <c r="P23" s="37"/>
      <c r="Q23" s="82"/>
      <c r="R23" s="83"/>
      <c r="S23" s="83"/>
      <c r="T23" s="83"/>
      <c r="U23" s="83"/>
      <c r="V23" s="83"/>
      <c r="W23" s="83"/>
      <c r="X23" s="83"/>
      <c r="Z23" s="74"/>
    </row>
    <row r="24" spans="1:26" ht="14.25" customHeight="1" thickBot="1" thickTop="1">
      <c r="A24" s="91" t="s">
        <v>27</v>
      </c>
      <c r="B24" s="94" t="s">
        <v>51</v>
      </c>
      <c r="C24" s="94" t="s">
        <v>28</v>
      </c>
      <c r="D24" s="88" t="s">
        <v>30</v>
      </c>
      <c r="E24" s="19">
        <v>5.8</v>
      </c>
      <c r="F24" s="19">
        <v>6.1</v>
      </c>
      <c r="G24" s="19">
        <v>6.2</v>
      </c>
      <c r="H24" s="19">
        <v>5.9</v>
      </c>
      <c r="I24" s="19">
        <v>6.5</v>
      </c>
      <c r="J24" s="19">
        <v>6.1</v>
      </c>
      <c r="K24" s="19">
        <v>6.4</v>
      </c>
      <c r="L24" s="19">
        <v>6.1</v>
      </c>
      <c r="M24" s="20">
        <v>5.1</v>
      </c>
      <c r="N24" s="42">
        <f aca="true" t="shared" si="3" ref="N24:N29">(SUM(E24:M24)+M24)/10</f>
        <v>5.930000000000001</v>
      </c>
      <c r="O24" s="41">
        <f>SUM(N24,N27,N30,N33,N36,N39,N42)/7</f>
        <v>5.557142857142858</v>
      </c>
      <c r="P24" s="55">
        <f>SUM(O24:O26)/3</f>
        <v>5.89047619047619</v>
      </c>
      <c r="Q24" s="61">
        <v>9.2</v>
      </c>
      <c r="R24" s="49">
        <v>7.6</v>
      </c>
      <c r="S24" s="49">
        <v>6.2</v>
      </c>
      <c r="T24" s="49">
        <v>5.8</v>
      </c>
      <c r="U24" s="57">
        <f>(Q24+R24+2*S24+T24)/5</f>
        <v>6.999999999999998</v>
      </c>
      <c r="V24" s="58">
        <f>SUM(U24:U26)/3</f>
        <v>6.886666666666666</v>
      </c>
      <c r="W24" s="62">
        <f>(O24+U24)/2</f>
        <v>6.2785714285714285</v>
      </c>
      <c r="X24" s="63">
        <f>SUM(W24:W26)/3</f>
        <v>6.388571428571429</v>
      </c>
      <c r="Y24" s="15">
        <f>2*X24*0.4+3/3*0.4*6</f>
        <v>7.510857142857144</v>
      </c>
      <c r="Z24" s="75">
        <v>7.456380952380952</v>
      </c>
    </row>
    <row r="25" spans="1:26" ht="13.5" customHeight="1" thickTop="1">
      <c r="A25" s="92"/>
      <c r="B25" s="95"/>
      <c r="C25" s="95"/>
      <c r="D25" s="89"/>
      <c r="E25" s="24">
        <v>6.4</v>
      </c>
      <c r="F25" s="24">
        <v>7.1</v>
      </c>
      <c r="G25" s="24">
        <v>6.8</v>
      </c>
      <c r="H25" s="24">
        <v>5.9</v>
      </c>
      <c r="I25" s="24">
        <v>6.8</v>
      </c>
      <c r="J25" s="24">
        <v>7.3</v>
      </c>
      <c r="K25" s="24">
        <v>6.2</v>
      </c>
      <c r="L25" s="24">
        <v>7.2</v>
      </c>
      <c r="M25" s="25">
        <v>6.1</v>
      </c>
      <c r="N25" s="43">
        <f t="shared" si="3"/>
        <v>6.590000000000001</v>
      </c>
      <c r="O25" s="26">
        <f>SUM(N25,N28,N31,N34,N37,N40,N43)/7</f>
        <v>6.037142857142858</v>
      </c>
      <c r="P25" s="53"/>
      <c r="Q25" s="51">
        <v>9.9</v>
      </c>
      <c r="R25" s="24">
        <v>7.1</v>
      </c>
      <c r="S25" s="24">
        <v>6.2</v>
      </c>
      <c r="T25" s="24">
        <v>5.5</v>
      </c>
      <c r="U25" s="27">
        <f>(Q25+R25+2*S25+T25)/5</f>
        <v>6.9799999999999995</v>
      </c>
      <c r="V25" s="56"/>
      <c r="W25" s="27">
        <f>(O25+U25)/2</f>
        <v>6.508571428571429</v>
      </c>
      <c r="X25" s="47">
        <f>SUM(W24:W26)/3</f>
        <v>6.388571428571429</v>
      </c>
      <c r="Z25" s="75"/>
    </row>
    <row r="26" spans="1:26" ht="13.5" customHeight="1" thickBot="1">
      <c r="A26" s="92"/>
      <c r="B26" s="95"/>
      <c r="C26" s="95"/>
      <c r="D26" s="90"/>
      <c r="E26" s="29">
        <v>6.8</v>
      </c>
      <c r="F26" s="29">
        <v>6.8</v>
      </c>
      <c r="G26" s="29">
        <v>6.8</v>
      </c>
      <c r="H26" s="29">
        <v>6.8</v>
      </c>
      <c r="I26" s="29">
        <v>7</v>
      </c>
      <c r="J26" s="29">
        <v>7.4</v>
      </c>
      <c r="K26" s="29">
        <v>6.8</v>
      </c>
      <c r="L26" s="29">
        <v>6.8</v>
      </c>
      <c r="M26" s="30">
        <v>5</v>
      </c>
      <c r="N26" s="44">
        <f t="shared" si="3"/>
        <v>6.519999999999999</v>
      </c>
      <c r="O26" s="26">
        <f>SUM(N26,N29,N32,N35,N38,N41,N44)/7</f>
        <v>6.077142857142856</v>
      </c>
      <c r="P26" s="54"/>
      <c r="Q26" s="52">
        <v>9.4</v>
      </c>
      <c r="R26" s="29">
        <v>7</v>
      </c>
      <c r="S26" s="29">
        <v>6</v>
      </c>
      <c r="T26" s="29">
        <v>5</v>
      </c>
      <c r="U26" s="27">
        <f>(Q26+R26+2*S26+T26)/5</f>
        <v>6.68</v>
      </c>
      <c r="V26" s="56"/>
      <c r="W26" s="27">
        <f>(O26+U26)/2</f>
        <v>6.378571428571428</v>
      </c>
      <c r="X26" s="47">
        <f>SUM(W24:W26)/3</f>
        <v>6.388571428571429</v>
      </c>
      <c r="Z26" s="75"/>
    </row>
    <row r="27" spans="1:26" ht="13.5" customHeight="1" thickTop="1">
      <c r="A27" s="92"/>
      <c r="B27" s="95"/>
      <c r="C27" s="95"/>
      <c r="D27" s="86" t="s">
        <v>34</v>
      </c>
      <c r="E27" s="49">
        <v>4.9</v>
      </c>
      <c r="F27" s="49">
        <v>5.9</v>
      </c>
      <c r="G27" s="49">
        <v>5.7</v>
      </c>
      <c r="H27" s="49">
        <v>5.6</v>
      </c>
      <c r="I27" s="49">
        <v>5.2</v>
      </c>
      <c r="J27" s="49">
        <v>3.7</v>
      </c>
      <c r="K27" s="49">
        <v>5.9</v>
      </c>
      <c r="L27" s="49">
        <v>6.2</v>
      </c>
      <c r="M27" s="76">
        <f>M24</f>
        <v>5.1</v>
      </c>
      <c r="N27" s="45">
        <f t="shared" si="3"/>
        <v>5.33</v>
      </c>
      <c r="O27" s="31"/>
      <c r="P27" s="32"/>
      <c r="Q27" s="80" t="s">
        <v>37</v>
      </c>
      <c r="R27" s="81"/>
      <c r="S27" s="81"/>
      <c r="T27" s="81"/>
      <c r="U27" s="81"/>
      <c r="V27" s="81"/>
      <c r="W27" s="81"/>
      <c r="X27" s="81"/>
      <c r="Z27" s="75"/>
    </row>
    <row r="28" spans="1:26" ht="13.5" customHeight="1">
      <c r="A28" s="92"/>
      <c r="B28" s="95"/>
      <c r="C28" s="95"/>
      <c r="D28" s="84"/>
      <c r="E28" s="24">
        <v>5.8</v>
      </c>
      <c r="F28" s="24">
        <v>6.6</v>
      </c>
      <c r="G28" s="24">
        <v>6.9</v>
      </c>
      <c r="H28" s="24">
        <v>5.2</v>
      </c>
      <c r="I28" s="24">
        <v>6</v>
      </c>
      <c r="J28" s="24">
        <v>3.4</v>
      </c>
      <c r="K28" s="24">
        <v>5.4</v>
      </c>
      <c r="L28" s="24">
        <v>6.3</v>
      </c>
      <c r="M28" s="77">
        <f>M25</f>
        <v>6.1</v>
      </c>
      <c r="N28" s="43">
        <f t="shared" si="3"/>
        <v>5.779999999999999</v>
      </c>
      <c r="O28" s="31"/>
      <c r="P28" s="32"/>
      <c r="Q28" s="80"/>
      <c r="R28" s="81"/>
      <c r="S28" s="81"/>
      <c r="T28" s="81"/>
      <c r="U28" s="81"/>
      <c r="V28" s="81"/>
      <c r="W28" s="81"/>
      <c r="X28" s="81"/>
      <c r="Z28" s="75"/>
    </row>
    <row r="29" spans="1:26" ht="13.5" customHeight="1" thickBot="1">
      <c r="A29" s="92"/>
      <c r="B29" s="95"/>
      <c r="C29" s="95"/>
      <c r="D29" s="84"/>
      <c r="E29" s="33">
        <v>6.4</v>
      </c>
      <c r="F29" s="33">
        <v>6.4</v>
      </c>
      <c r="G29" s="33">
        <v>6.4</v>
      </c>
      <c r="H29" s="33">
        <v>6.5</v>
      </c>
      <c r="I29" s="33">
        <v>7</v>
      </c>
      <c r="J29" s="33">
        <v>4</v>
      </c>
      <c r="K29" s="33">
        <v>6.5</v>
      </c>
      <c r="L29" s="33">
        <v>6.5</v>
      </c>
      <c r="M29" s="78">
        <f>M26</f>
        <v>5</v>
      </c>
      <c r="N29" s="46">
        <f t="shared" si="3"/>
        <v>5.970000000000001</v>
      </c>
      <c r="O29" s="31"/>
      <c r="P29" s="32"/>
      <c r="Q29" s="80"/>
      <c r="R29" s="81"/>
      <c r="S29" s="81"/>
      <c r="T29" s="81"/>
      <c r="U29" s="81"/>
      <c r="V29" s="81"/>
      <c r="W29" s="81"/>
      <c r="X29" s="81"/>
      <c r="Z29" s="75"/>
    </row>
    <row r="30" spans="1:26" ht="15" customHeight="1" thickTop="1">
      <c r="A30" s="92"/>
      <c r="B30" s="95"/>
      <c r="C30" s="95"/>
      <c r="D30" s="86" t="s">
        <v>31</v>
      </c>
      <c r="E30" s="34">
        <v>5.8</v>
      </c>
      <c r="F30" s="34">
        <v>6.1</v>
      </c>
      <c r="G30" s="34">
        <v>6.6</v>
      </c>
      <c r="H30" s="34">
        <v>5.4</v>
      </c>
      <c r="I30" s="34">
        <v>5.6</v>
      </c>
      <c r="J30" s="34">
        <v>5.8</v>
      </c>
      <c r="K30" s="34">
        <v>6.1</v>
      </c>
      <c r="L30" s="34">
        <v>6.2</v>
      </c>
      <c r="M30" s="76">
        <f aca="true" t="shared" si="4" ref="M30:M65">M27</f>
        <v>5.1</v>
      </c>
      <c r="N30" s="45">
        <f t="shared" si="2"/>
        <v>5.78</v>
      </c>
      <c r="O30" s="31"/>
      <c r="P30" s="32"/>
      <c r="Q30" s="80"/>
      <c r="R30" s="81"/>
      <c r="S30" s="81"/>
      <c r="T30" s="81"/>
      <c r="U30" s="81"/>
      <c r="V30" s="81"/>
      <c r="W30" s="81"/>
      <c r="X30" s="81"/>
      <c r="Z30" s="75"/>
    </row>
    <row r="31" spans="1:26" ht="13.5" customHeight="1">
      <c r="A31" s="92"/>
      <c r="B31" s="95"/>
      <c r="C31" s="95"/>
      <c r="D31" s="84"/>
      <c r="E31" s="24">
        <v>5.8</v>
      </c>
      <c r="F31" s="24">
        <v>6.3</v>
      </c>
      <c r="G31" s="24">
        <v>6.9</v>
      </c>
      <c r="H31" s="24">
        <v>6.1</v>
      </c>
      <c r="I31" s="24">
        <v>6.8</v>
      </c>
      <c r="J31" s="24">
        <v>6.6</v>
      </c>
      <c r="K31" s="24">
        <v>6.1</v>
      </c>
      <c r="L31" s="24">
        <v>6.6</v>
      </c>
      <c r="M31" s="77">
        <f t="shared" si="4"/>
        <v>6.1</v>
      </c>
      <c r="N31" s="43">
        <f aca="true" t="shared" si="5" ref="N31:N44">(SUM(E31:M31)+M31)/10</f>
        <v>6.340000000000001</v>
      </c>
      <c r="O31" s="31"/>
      <c r="P31" s="32"/>
      <c r="Q31" s="80"/>
      <c r="R31" s="81"/>
      <c r="S31" s="81"/>
      <c r="T31" s="81"/>
      <c r="U31" s="81"/>
      <c r="V31" s="81"/>
      <c r="W31" s="81"/>
      <c r="X31" s="81"/>
      <c r="Z31" s="75"/>
    </row>
    <row r="32" spans="1:26" ht="17.25" customHeight="1" thickBot="1">
      <c r="A32" s="92"/>
      <c r="B32" s="95"/>
      <c r="C32" s="95"/>
      <c r="D32" s="85"/>
      <c r="E32" s="29">
        <v>6.2</v>
      </c>
      <c r="F32" s="29">
        <v>6.6</v>
      </c>
      <c r="G32" s="29">
        <v>6.6</v>
      </c>
      <c r="H32" s="29">
        <v>6.4</v>
      </c>
      <c r="I32" s="29">
        <v>6.8</v>
      </c>
      <c r="J32" s="29">
        <v>6.8</v>
      </c>
      <c r="K32" s="29">
        <v>6.8</v>
      </c>
      <c r="L32" s="29">
        <v>6.4</v>
      </c>
      <c r="M32" s="78">
        <f t="shared" si="4"/>
        <v>5</v>
      </c>
      <c r="N32" s="46">
        <f t="shared" si="5"/>
        <v>6.259999999999999</v>
      </c>
      <c r="O32" s="31"/>
      <c r="P32" s="32"/>
      <c r="Q32" s="80"/>
      <c r="R32" s="81"/>
      <c r="S32" s="81"/>
      <c r="T32" s="81"/>
      <c r="U32" s="81"/>
      <c r="V32" s="81"/>
      <c r="W32" s="81"/>
      <c r="X32" s="81"/>
      <c r="Z32" s="75"/>
    </row>
    <row r="33" spans="1:26" ht="13.5" customHeight="1" thickTop="1">
      <c r="A33" s="92"/>
      <c r="B33" s="95"/>
      <c r="C33" s="95"/>
      <c r="D33" s="84" t="s">
        <v>32</v>
      </c>
      <c r="E33" s="49">
        <v>5.2</v>
      </c>
      <c r="F33" s="49">
        <v>6.1</v>
      </c>
      <c r="G33" s="49">
        <v>5.9</v>
      </c>
      <c r="H33" s="49">
        <v>5.7</v>
      </c>
      <c r="I33" s="49">
        <v>5.9</v>
      </c>
      <c r="J33" s="49">
        <v>5.7</v>
      </c>
      <c r="K33" s="49">
        <v>5.6</v>
      </c>
      <c r="L33" s="49">
        <v>5.6</v>
      </c>
      <c r="M33" s="76">
        <f t="shared" si="4"/>
        <v>5.1</v>
      </c>
      <c r="N33" s="45">
        <f t="shared" si="5"/>
        <v>5.590000000000002</v>
      </c>
      <c r="O33" s="31"/>
      <c r="P33" s="32"/>
      <c r="Q33" s="80"/>
      <c r="R33" s="81"/>
      <c r="S33" s="81"/>
      <c r="T33" s="81"/>
      <c r="U33" s="81"/>
      <c r="V33" s="81"/>
      <c r="W33" s="81"/>
      <c r="X33" s="81"/>
      <c r="Z33" s="75"/>
    </row>
    <row r="34" spans="1:26" ht="15" customHeight="1">
      <c r="A34" s="92"/>
      <c r="B34" s="95"/>
      <c r="C34" s="95"/>
      <c r="D34" s="84"/>
      <c r="E34" s="24">
        <v>6.4</v>
      </c>
      <c r="F34" s="24">
        <v>7</v>
      </c>
      <c r="G34" s="24">
        <v>6.2</v>
      </c>
      <c r="H34" s="24">
        <v>6.3</v>
      </c>
      <c r="I34" s="24">
        <v>6.1</v>
      </c>
      <c r="J34" s="24">
        <v>6</v>
      </c>
      <c r="K34" s="24">
        <v>5.6</v>
      </c>
      <c r="L34" s="24">
        <v>4.6</v>
      </c>
      <c r="M34" s="77">
        <f t="shared" si="4"/>
        <v>6.1</v>
      </c>
      <c r="N34" s="43">
        <f t="shared" si="5"/>
        <v>6.040000000000001</v>
      </c>
      <c r="O34" s="31"/>
      <c r="P34" s="32"/>
      <c r="Q34" s="80"/>
      <c r="R34" s="81"/>
      <c r="S34" s="81"/>
      <c r="T34" s="81"/>
      <c r="U34" s="81"/>
      <c r="V34" s="81"/>
      <c r="W34" s="81"/>
      <c r="X34" s="81"/>
      <c r="Z34" s="75"/>
    </row>
    <row r="35" spans="1:26" ht="13.5" customHeight="1" thickBot="1">
      <c r="A35" s="92"/>
      <c r="B35" s="95"/>
      <c r="C35" s="95"/>
      <c r="D35" s="85"/>
      <c r="E35" s="29">
        <v>6.2</v>
      </c>
      <c r="F35" s="29">
        <v>6.7</v>
      </c>
      <c r="G35" s="29">
        <v>6.7</v>
      </c>
      <c r="H35" s="29">
        <v>6.8</v>
      </c>
      <c r="I35" s="29">
        <v>6.8</v>
      </c>
      <c r="J35" s="29">
        <v>6.8</v>
      </c>
      <c r="K35" s="29">
        <v>6.8</v>
      </c>
      <c r="L35" s="29">
        <v>6.4</v>
      </c>
      <c r="M35" s="78">
        <f t="shared" si="4"/>
        <v>5</v>
      </c>
      <c r="N35" s="46">
        <f t="shared" si="5"/>
        <v>6.319999999999999</v>
      </c>
      <c r="O35" s="31"/>
      <c r="P35" s="32"/>
      <c r="Q35" s="80"/>
      <c r="R35" s="81"/>
      <c r="S35" s="81"/>
      <c r="T35" s="81"/>
      <c r="U35" s="81"/>
      <c r="V35" s="81"/>
      <c r="W35" s="81"/>
      <c r="X35" s="81"/>
      <c r="Z35" s="75"/>
    </row>
    <row r="36" spans="1:26" ht="14.25" customHeight="1" thickTop="1">
      <c r="A36" s="92"/>
      <c r="B36" s="95"/>
      <c r="C36" s="95"/>
      <c r="D36" s="84" t="s">
        <v>33</v>
      </c>
      <c r="E36" s="34">
        <v>5.8</v>
      </c>
      <c r="F36" s="34">
        <v>5.7</v>
      </c>
      <c r="G36" s="34">
        <v>5.2</v>
      </c>
      <c r="H36" s="34">
        <v>5.8</v>
      </c>
      <c r="I36" s="34">
        <v>4.9</v>
      </c>
      <c r="J36" s="34">
        <v>5.9</v>
      </c>
      <c r="K36" s="34">
        <v>6.1</v>
      </c>
      <c r="L36" s="34">
        <v>5.8</v>
      </c>
      <c r="M36" s="76">
        <f t="shared" si="4"/>
        <v>5.1</v>
      </c>
      <c r="N36" s="45">
        <f t="shared" si="5"/>
        <v>5.54</v>
      </c>
      <c r="O36" s="31"/>
      <c r="P36" s="32"/>
      <c r="Q36" s="80"/>
      <c r="R36" s="81"/>
      <c r="S36" s="81"/>
      <c r="T36" s="81"/>
      <c r="U36" s="81"/>
      <c r="V36" s="81"/>
      <c r="W36" s="81"/>
      <c r="X36" s="81"/>
      <c r="Z36" s="75"/>
    </row>
    <row r="37" spans="1:26" ht="13.5" customHeight="1">
      <c r="A37" s="92"/>
      <c r="B37" s="95"/>
      <c r="C37" s="95"/>
      <c r="D37" s="84"/>
      <c r="E37" s="24">
        <v>4.8</v>
      </c>
      <c r="F37" s="24">
        <v>5.4</v>
      </c>
      <c r="G37" s="24">
        <v>5.1</v>
      </c>
      <c r="H37" s="24">
        <v>5.6</v>
      </c>
      <c r="I37" s="24">
        <v>5.8</v>
      </c>
      <c r="J37" s="24">
        <v>5.9</v>
      </c>
      <c r="K37" s="24">
        <v>6</v>
      </c>
      <c r="L37" s="24">
        <v>6.1</v>
      </c>
      <c r="M37" s="77">
        <f t="shared" si="4"/>
        <v>6.1</v>
      </c>
      <c r="N37" s="43">
        <f t="shared" si="5"/>
        <v>5.69</v>
      </c>
      <c r="O37" s="31"/>
      <c r="P37" s="32"/>
      <c r="Q37" s="80"/>
      <c r="R37" s="81"/>
      <c r="S37" s="81"/>
      <c r="T37" s="81"/>
      <c r="U37" s="81"/>
      <c r="V37" s="81"/>
      <c r="W37" s="81"/>
      <c r="X37" s="81"/>
      <c r="Z37" s="75"/>
    </row>
    <row r="38" spans="1:26" ht="13.5" customHeight="1" thickBot="1">
      <c r="A38" s="92"/>
      <c r="B38" s="95"/>
      <c r="C38" s="95"/>
      <c r="D38" s="85"/>
      <c r="E38" s="29">
        <v>5.8</v>
      </c>
      <c r="F38" s="29">
        <v>5.8</v>
      </c>
      <c r="G38" s="29">
        <v>5.8</v>
      </c>
      <c r="H38" s="29">
        <v>5.4</v>
      </c>
      <c r="I38" s="29">
        <v>6.2</v>
      </c>
      <c r="J38" s="29">
        <v>6.3</v>
      </c>
      <c r="K38" s="29">
        <v>6.5</v>
      </c>
      <c r="L38" s="29">
        <v>6.5</v>
      </c>
      <c r="M38" s="78">
        <f t="shared" si="4"/>
        <v>5</v>
      </c>
      <c r="N38" s="46">
        <f t="shared" si="5"/>
        <v>5.83</v>
      </c>
      <c r="O38" s="31"/>
      <c r="P38" s="32"/>
      <c r="Q38" s="80"/>
      <c r="R38" s="81"/>
      <c r="S38" s="81"/>
      <c r="T38" s="81"/>
      <c r="U38" s="81"/>
      <c r="V38" s="81"/>
      <c r="W38" s="81"/>
      <c r="X38" s="81"/>
      <c r="Z38" s="75"/>
    </row>
    <row r="39" spans="1:26" ht="17.25" customHeight="1" thickTop="1">
      <c r="A39" s="92"/>
      <c r="B39" s="95"/>
      <c r="C39" s="95"/>
      <c r="D39" s="87" t="s">
        <v>29</v>
      </c>
      <c r="E39" s="49">
        <v>6.5</v>
      </c>
      <c r="F39" s="49">
        <v>6.5</v>
      </c>
      <c r="G39" s="49">
        <v>6.7</v>
      </c>
      <c r="H39" s="49">
        <v>6.2</v>
      </c>
      <c r="I39" s="49">
        <v>6.6</v>
      </c>
      <c r="J39" s="49">
        <v>6.7</v>
      </c>
      <c r="K39" s="49">
        <v>6.3</v>
      </c>
      <c r="L39" s="49">
        <v>6</v>
      </c>
      <c r="M39" s="76">
        <f t="shared" si="4"/>
        <v>5.1</v>
      </c>
      <c r="N39" s="45">
        <f t="shared" si="5"/>
        <v>6.17</v>
      </c>
      <c r="O39" s="31"/>
      <c r="P39" s="32"/>
      <c r="Q39" s="80"/>
      <c r="R39" s="81"/>
      <c r="S39" s="81"/>
      <c r="T39" s="81"/>
      <c r="U39" s="81"/>
      <c r="V39" s="81"/>
      <c r="W39" s="81"/>
      <c r="X39" s="81"/>
      <c r="Z39" s="75"/>
    </row>
    <row r="40" spans="1:26" ht="13.5" customHeight="1">
      <c r="A40" s="92"/>
      <c r="B40" s="95"/>
      <c r="C40" s="95"/>
      <c r="D40" s="87"/>
      <c r="E40" s="24">
        <v>6.4</v>
      </c>
      <c r="F40" s="24">
        <v>6.9</v>
      </c>
      <c r="G40" s="24">
        <v>7</v>
      </c>
      <c r="H40" s="24">
        <v>6.8</v>
      </c>
      <c r="I40" s="24">
        <v>7</v>
      </c>
      <c r="J40" s="24">
        <v>8.8</v>
      </c>
      <c r="K40" s="24">
        <v>7.1</v>
      </c>
      <c r="L40" s="24">
        <v>7.2</v>
      </c>
      <c r="M40" s="77">
        <f t="shared" si="4"/>
        <v>6.1</v>
      </c>
      <c r="N40" s="43">
        <f t="shared" si="5"/>
        <v>6.94</v>
      </c>
      <c r="O40" s="31"/>
      <c r="P40" s="32"/>
      <c r="Q40" s="80"/>
      <c r="R40" s="81"/>
      <c r="S40" s="81"/>
      <c r="T40" s="81"/>
      <c r="U40" s="81"/>
      <c r="V40" s="81"/>
      <c r="W40" s="81"/>
      <c r="X40" s="81"/>
      <c r="Z40" s="75"/>
    </row>
    <row r="41" spans="1:26" ht="13.5" customHeight="1" thickBot="1">
      <c r="A41" s="92"/>
      <c r="B41" s="95"/>
      <c r="C41" s="95"/>
      <c r="D41" s="87"/>
      <c r="E41" s="29">
        <v>6.4</v>
      </c>
      <c r="F41" s="29">
        <v>6.5</v>
      </c>
      <c r="G41" s="29">
        <v>6.8</v>
      </c>
      <c r="H41" s="29">
        <v>7</v>
      </c>
      <c r="I41" s="29">
        <v>6.8</v>
      </c>
      <c r="J41" s="29">
        <v>7.4</v>
      </c>
      <c r="K41" s="29">
        <v>6.6</v>
      </c>
      <c r="L41" s="29">
        <v>6.6</v>
      </c>
      <c r="M41" s="78">
        <f t="shared" si="4"/>
        <v>5</v>
      </c>
      <c r="N41" s="46">
        <f t="shared" si="5"/>
        <v>6.409999999999999</v>
      </c>
      <c r="O41" s="31"/>
      <c r="P41" s="32"/>
      <c r="Q41" s="80"/>
      <c r="R41" s="81"/>
      <c r="S41" s="81"/>
      <c r="T41" s="81"/>
      <c r="U41" s="81"/>
      <c r="V41" s="81"/>
      <c r="W41" s="81"/>
      <c r="X41" s="81"/>
      <c r="Z41" s="75"/>
    </row>
    <row r="42" spans="1:26" ht="13.5" customHeight="1" thickTop="1">
      <c r="A42" s="92"/>
      <c r="B42" s="95"/>
      <c r="C42" s="97"/>
      <c r="D42" s="103" t="s">
        <v>35</v>
      </c>
      <c r="E42" s="61">
        <v>4.6</v>
      </c>
      <c r="F42" s="49">
        <v>4.1</v>
      </c>
      <c r="G42" s="49">
        <v>4.2</v>
      </c>
      <c r="H42" s="49">
        <v>4.3</v>
      </c>
      <c r="I42" s="49">
        <v>4.9</v>
      </c>
      <c r="J42" s="49">
        <v>3</v>
      </c>
      <c r="K42" s="49">
        <v>5.4</v>
      </c>
      <c r="L42" s="49">
        <v>4.9</v>
      </c>
      <c r="M42" s="76">
        <f t="shared" si="4"/>
        <v>5.1</v>
      </c>
      <c r="N42" s="45">
        <f t="shared" si="5"/>
        <v>4.5600000000000005</v>
      </c>
      <c r="O42" s="31"/>
      <c r="P42" s="32"/>
      <c r="Q42" s="80"/>
      <c r="R42" s="81"/>
      <c r="S42" s="81"/>
      <c r="T42" s="81"/>
      <c r="U42" s="81"/>
      <c r="V42" s="81"/>
      <c r="W42" s="81"/>
      <c r="X42" s="81"/>
      <c r="Z42" s="75"/>
    </row>
    <row r="43" spans="1:26" ht="13.5" customHeight="1">
      <c r="A43" s="92"/>
      <c r="B43" s="95"/>
      <c r="C43" s="97"/>
      <c r="D43" s="103"/>
      <c r="E43" s="51">
        <v>5.1</v>
      </c>
      <c r="F43" s="24">
        <v>5.2</v>
      </c>
      <c r="G43" s="24">
        <v>4.2</v>
      </c>
      <c r="H43" s="24">
        <v>4</v>
      </c>
      <c r="I43" s="24">
        <v>4.9</v>
      </c>
      <c r="J43" s="24">
        <v>2.9</v>
      </c>
      <c r="K43" s="24">
        <v>4.9</v>
      </c>
      <c r="L43" s="24">
        <v>5.4</v>
      </c>
      <c r="M43" s="77">
        <f t="shared" si="4"/>
        <v>6.1</v>
      </c>
      <c r="N43" s="43">
        <f t="shared" si="5"/>
        <v>4.88</v>
      </c>
      <c r="O43" s="31"/>
      <c r="P43" s="32"/>
      <c r="Q43" s="80"/>
      <c r="R43" s="81"/>
      <c r="S43" s="81"/>
      <c r="T43" s="81"/>
      <c r="U43" s="81"/>
      <c r="V43" s="81"/>
      <c r="W43" s="81"/>
      <c r="X43" s="81"/>
      <c r="Z43" s="75"/>
    </row>
    <row r="44" spans="1:26" ht="13.5" customHeight="1" thickBot="1">
      <c r="A44" s="93"/>
      <c r="B44" s="96"/>
      <c r="C44" s="98"/>
      <c r="D44" s="104"/>
      <c r="E44" s="67">
        <v>5.8</v>
      </c>
      <c r="F44" s="36">
        <v>6.2</v>
      </c>
      <c r="G44" s="36">
        <v>5.8</v>
      </c>
      <c r="H44" s="36">
        <v>5.4</v>
      </c>
      <c r="I44" s="36">
        <v>5.3</v>
      </c>
      <c r="J44" s="36">
        <v>4.8</v>
      </c>
      <c r="K44" s="36">
        <v>4.8</v>
      </c>
      <c r="L44" s="36">
        <v>4.2</v>
      </c>
      <c r="M44" s="60">
        <f t="shared" si="4"/>
        <v>5</v>
      </c>
      <c r="N44" s="59">
        <f t="shared" si="5"/>
        <v>5.23</v>
      </c>
      <c r="O44" s="35"/>
      <c r="P44" s="37"/>
      <c r="Q44" s="82"/>
      <c r="R44" s="83"/>
      <c r="S44" s="83"/>
      <c r="T44" s="83"/>
      <c r="U44" s="83"/>
      <c r="V44" s="83"/>
      <c r="W44" s="83"/>
      <c r="X44" s="83"/>
      <c r="Z44" s="75"/>
    </row>
    <row r="45" spans="1:26" ht="14.25" customHeight="1" thickBot="1" thickTop="1">
      <c r="A45" s="91" t="s">
        <v>47</v>
      </c>
      <c r="B45" s="94" t="s">
        <v>52</v>
      </c>
      <c r="C45" s="94" t="s">
        <v>40</v>
      </c>
      <c r="D45" s="99" t="s">
        <v>48</v>
      </c>
      <c r="E45" s="19">
        <v>5.2</v>
      </c>
      <c r="F45" s="19">
        <v>5.3</v>
      </c>
      <c r="G45" s="19">
        <v>5.6</v>
      </c>
      <c r="H45" s="19">
        <v>5.8</v>
      </c>
      <c r="I45" s="19">
        <v>5.3</v>
      </c>
      <c r="J45" s="19">
        <v>0</v>
      </c>
      <c r="K45" s="19">
        <v>0</v>
      </c>
      <c r="L45" s="19">
        <v>0</v>
      </c>
      <c r="M45" s="79">
        <v>5</v>
      </c>
      <c r="N45" s="42">
        <f aca="true" t="shared" si="6" ref="N45:N50">(SUM(E45:M45)+M45)/10</f>
        <v>3.72</v>
      </c>
      <c r="O45" s="41">
        <f>SUM(N45,N48,N51,N54,N57,N60,N63)/7</f>
        <v>4.621428571428572</v>
      </c>
      <c r="P45" s="55">
        <f>SUM(O45:O47)/3</f>
        <v>4.8500000000000005</v>
      </c>
      <c r="Q45" s="50">
        <v>9.8</v>
      </c>
      <c r="R45" s="19">
        <v>7.4</v>
      </c>
      <c r="S45" s="19">
        <v>7</v>
      </c>
      <c r="T45" s="19">
        <v>0</v>
      </c>
      <c r="U45" s="57">
        <f>(Q45+R45+2*S45+T45)/5</f>
        <v>6.24</v>
      </c>
      <c r="V45" s="58">
        <f>SUM(U45:U47)/3</f>
        <v>5.953333333333333</v>
      </c>
      <c r="W45" s="21">
        <f>(O45+U45)/2</f>
        <v>5.430714285714286</v>
      </c>
      <c r="X45" s="22">
        <f>SUM(W45:W47)/3</f>
        <v>5.401666666666667</v>
      </c>
      <c r="Y45" s="15">
        <f>X45*0.4+2/3*0.4*6</f>
        <v>3.7606666666666673</v>
      </c>
      <c r="Z45" s="75">
        <v>3.5092380952380955</v>
      </c>
    </row>
    <row r="46" spans="1:26" ht="13.5" customHeight="1" thickTop="1">
      <c r="A46" s="92"/>
      <c r="B46" s="95"/>
      <c r="C46" s="95"/>
      <c r="D46" s="84"/>
      <c r="E46" s="24">
        <v>6.4</v>
      </c>
      <c r="F46" s="24">
        <v>7.2</v>
      </c>
      <c r="G46" s="24">
        <v>6.1</v>
      </c>
      <c r="H46" s="24">
        <v>6.4</v>
      </c>
      <c r="I46" s="24">
        <v>7.3</v>
      </c>
      <c r="J46" s="24">
        <v>0</v>
      </c>
      <c r="K46" s="24">
        <v>0</v>
      </c>
      <c r="L46" s="24">
        <v>0</v>
      </c>
      <c r="M46" s="77">
        <v>6</v>
      </c>
      <c r="N46" s="43">
        <f t="shared" si="6"/>
        <v>4.54</v>
      </c>
      <c r="O46" s="26">
        <f>SUM(N46,N49,N52,N55,N58,N61,N64)/7</f>
        <v>5.104285714285715</v>
      </c>
      <c r="P46" s="53"/>
      <c r="Q46" s="51">
        <v>9.8</v>
      </c>
      <c r="R46" s="24">
        <v>7.3</v>
      </c>
      <c r="S46" s="24">
        <v>7</v>
      </c>
      <c r="T46" s="24">
        <v>0</v>
      </c>
      <c r="U46" s="27">
        <f>(Q46+R46+2*S46+T46)/5</f>
        <v>6.220000000000001</v>
      </c>
      <c r="V46" s="56"/>
      <c r="W46" s="27">
        <f>(O46+U46)/2</f>
        <v>5.662142857142857</v>
      </c>
      <c r="X46" s="47">
        <f>SUM(W45:W47)/3</f>
        <v>5.401666666666667</v>
      </c>
      <c r="Z46" s="75"/>
    </row>
    <row r="47" spans="1:26" ht="13.5" customHeight="1" thickBot="1">
      <c r="A47" s="92"/>
      <c r="B47" s="95"/>
      <c r="C47" s="95"/>
      <c r="D47" s="85"/>
      <c r="E47" s="29">
        <v>6</v>
      </c>
      <c r="F47" s="29">
        <v>6.5</v>
      </c>
      <c r="G47" s="29">
        <v>6.8</v>
      </c>
      <c r="H47" s="29">
        <v>6.8</v>
      </c>
      <c r="I47" s="29">
        <v>6.6</v>
      </c>
      <c r="J47" s="29">
        <v>0</v>
      </c>
      <c r="K47" s="29">
        <v>0</v>
      </c>
      <c r="L47" s="29">
        <v>0</v>
      </c>
      <c r="M47" s="78">
        <v>4.5</v>
      </c>
      <c r="N47" s="44">
        <f t="shared" si="6"/>
        <v>4.17</v>
      </c>
      <c r="O47" s="26">
        <f>SUM(N47,N50,N53,N56,N59,N62,N65)/7</f>
        <v>4.824285714285715</v>
      </c>
      <c r="P47" s="54"/>
      <c r="Q47" s="52">
        <v>9.5</v>
      </c>
      <c r="R47" s="29">
        <v>7.5</v>
      </c>
      <c r="S47" s="29">
        <v>5</v>
      </c>
      <c r="T47" s="29">
        <v>0</v>
      </c>
      <c r="U47" s="27">
        <f>(Q47+R47+2*S47+T47)/5</f>
        <v>5.4</v>
      </c>
      <c r="V47" s="56"/>
      <c r="W47" s="27">
        <f>(O47+U47)/2</f>
        <v>5.1121428571428575</v>
      </c>
      <c r="X47" s="47">
        <f>SUM(W45:W47)/3</f>
        <v>5.401666666666667</v>
      </c>
      <c r="Z47" s="75"/>
    </row>
    <row r="48" spans="1:26" ht="16.5" customHeight="1" thickTop="1">
      <c r="A48" s="92"/>
      <c r="B48" s="95"/>
      <c r="C48" s="95"/>
      <c r="D48" s="84" t="s">
        <v>41</v>
      </c>
      <c r="E48" s="49">
        <v>5.9</v>
      </c>
      <c r="F48" s="49">
        <v>5.8</v>
      </c>
      <c r="G48" s="49">
        <v>6</v>
      </c>
      <c r="H48" s="49">
        <v>5.6</v>
      </c>
      <c r="I48" s="49">
        <v>5.6</v>
      </c>
      <c r="J48" s="49">
        <v>0</v>
      </c>
      <c r="K48" s="49">
        <v>6.2</v>
      </c>
      <c r="L48" s="49">
        <v>6</v>
      </c>
      <c r="M48" s="76">
        <f t="shared" si="4"/>
        <v>5</v>
      </c>
      <c r="N48" s="45">
        <f t="shared" si="6"/>
        <v>5.11</v>
      </c>
      <c r="O48" s="31"/>
      <c r="P48" s="32"/>
      <c r="Q48" s="80" t="s">
        <v>49</v>
      </c>
      <c r="R48" s="81"/>
      <c r="S48" s="81"/>
      <c r="T48" s="81"/>
      <c r="U48" s="81"/>
      <c r="V48" s="81"/>
      <c r="W48" s="81"/>
      <c r="X48" s="81"/>
      <c r="Z48" s="75"/>
    </row>
    <row r="49" spans="1:26" ht="15.75" customHeight="1">
      <c r="A49" s="92"/>
      <c r="B49" s="95"/>
      <c r="C49" s="95"/>
      <c r="D49" s="84"/>
      <c r="E49" s="24">
        <v>6.3</v>
      </c>
      <c r="F49" s="24">
        <v>6.8</v>
      </c>
      <c r="G49" s="24">
        <v>6.4</v>
      </c>
      <c r="H49" s="24">
        <v>6.3</v>
      </c>
      <c r="I49" s="24">
        <v>7.1</v>
      </c>
      <c r="J49" s="24">
        <v>3.8</v>
      </c>
      <c r="K49" s="24">
        <v>6.8</v>
      </c>
      <c r="L49" s="24">
        <v>6.9</v>
      </c>
      <c r="M49" s="77">
        <f t="shared" si="4"/>
        <v>6</v>
      </c>
      <c r="N49" s="43">
        <f t="shared" si="6"/>
        <v>6.239999999999999</v>
      </c>
      <c r="O49" s="31"/>
      <c r="P49" s="32"/>
      <c r="Q49" s="80"/>
      <c r="R49" s="81"/>
      <c r="S49" s="81"/>
      <c r="T49" s="81"/>
      <c r="U49" s="81"/>
      <c r="V49" s="81"/>
      <c r="W49" s="81"/>
      <c r="X49" s="81"/>
      <c r="Z49" s="75"/>
    </row>
    <row r="50" spans="1:24" ht="16.5" customHeight="1" thickBot="1">
      <c r="A50" s="92"/>
      <c r="B50" s="95"/>
      <c r="C50" s="95"/>
      <c r="D50" s="85"/>
      <c r="E50" s="33">
        <v>6.3</v>
      </c>
      <c r="F50" s="33">
        <v>6.3</v>
      </c>
      <c r="G50" s="33">
        <v>6.5</v>
      </c>
      <c r="H50" s="33">
        <v>6.4</v>
      </c>
      <c r="I50" s="33">
        <v>6.2</v>
      </c>
      <c r="J50" s="33">
        <v>0</v>
      </c>
      <c r="K50" s="33">
        <v>6.8</v>
      </c>
      <c r="L50" s="33">
        <v>6.3</v>
      </c>
      <c r="M50" s="78">
        <f t="shared" si="4"/>
        <v>4.5</v>
      </c>
      <c r="N50" s="46">
        <f t="shared" si="6"/>
        <v>5.38</v>
      </c>
      <c r="O50" s="31"/>
      <c r="P50" s="32"/>
      <c r="Q50" s="80"/>
      <c r="R50" s="81"/>
      <c r="S50" s="81"/>
      <c r="T50" s="81"/>
      <c r="U50" s="81"/>
      <c r="V50" s="81"/>
      <c r="W50" s="81"/>
      <c r="X50" s="81"/>
    </row>
    <row r="51" spans="1:24" ht="13.5" customHeight="1" thickTop="1">
      <c r="A51" s="92"/>
      <c r="B51" s="95"/>
      <c r="C51" s="95"/>
      <c r="D51" s="86" t="s">
        <v>42</v>
      </c>
      <c r="E51" s="34">
        <v>6.2</v>
      </c>
      <c r="F51" s="34">
        <v>6.3</v>
      </c>
      <c r="G51" s="34">
        <v>7.1</v>
      </c>
      <c r="H51" s="34">
        <v>6.9</v>
      </c>
      <c r="I51" s="34">
        <v>6.1</v>
      </c>
      <c r="J51" s="34">
        <v>6.8</v>
      </c>
      <c r="K51" s="34">
        <v>6.6</v>
      </c>
      <c r="L51" s="34">
        <v>6.9</v>
      </c>
      <c r="M51" s="76">
        <f t="shared" si="4"/>
        <v>5</v>
      </c>
      <c r="N51" s="45">
        <f aca="true" t="shared" si="7" ref="N51:N65">(SUM(E51:M51)+M51)/10</f>
        <v>6.29</v>
      </c>
      <c r="O51" s="31"/>
      <c r="P51" s="32"/>
      <c r="Q51" s="80"/>
      <c r="R51" s="81"/>
      <c r="S51" s="81"/>
      <c r="T51" s="81"/>
      <c r="U51" s="81"/>
      <c r="V51" s="81"/>
      <c r="W51" s="81"/>
      <c r="X51" s="81"/>
    </row>
    <row r="52" spans="1:24" ht="12.75" customHeight="1">
      <c r="A52" s="92"/>
      <c r="B52" s="95"/>
      <c r="C52" s="95"/>
      <c r="D52" s="84"/>
      <c r="E52" s="24">
        <v>6.2</v>
      </c>
      <c r="F52" s="24">
        <v>7</v>
      </c>
      <c r="G52" s="24">
        <v>6.8</v>
      </c>
      <c r="H52" s="24">
        <v>6.8</v>
      </c>
      <c r="I52" s="24">
        <v>7.3</v>
      </c>
      <c r="J52" s="24">
        <v>7.8</v>
      </c>
      <c r="K52" s="24">
        <v>6.9</v>
      </c>
      <c r="L52" s="24">
        <v>7.6</v>
      </c>
      <c r="M52" s="77">
        <f t="shared" si="4"/>
        <v>6</v>
      </c>
      <c r="N52" s="43">
        <f t="shared" si="7"/>
        <v>6.840000000000001</v>
      </c>
      <c r="O52" s="31"/>
      <c r="P52" s="32"/>
      <c r="Q52" s="80"/>
      <c r="R52" s="81"/>
      <c r="S52" s="81"/>
      <c r="T52" s="81"/>
      <c r="U52" s="81"/>
      <c r="V52" s="81"/>
      <c r="W52" s="81"/>
      <c r="X52" s="81"/>
    </row>
    <row r="53" spans="1:24" ht="13.5" customHeight="1" thickBot="1">
      <c r="A53" s="92"/>
      <c r="B53" s="95"/>
      <c r="C53" s="95"/>
      <c r="D53" s="85"/>
      <c r="E53" s="29">
        <v>6.8</v>
      </c>
      <c r="F53" s="29">
        <v>7</v>
      </c>
      <c r="G53" s="29">
        <v>7.2</v>
      </c>
      <c r="H53" s="29">
        <v>7.8</v>
      </c>
      <c r="I53" s="29">
        <v>7.4</v>
      </c>
      <c r="J53" s="29">
        <v>7.8</v>
      </c>
      <c r="K53" s="29">
        <v>7.4</v>
      </c>
      <c r="L53" s="29">
        <v>7.7</v>
      </c>
      <c r="M53" s="78">
        <f t="shared" si="4"/>
        <v>4.5</v>
      </c>
      <c r="N53" s="46">
        <f t="shared" si="7"/>
        <v>6.81</v>
      </c>
      <c r="O53" s="31"/>
      <c r="P53" s="32"/>
      <c r="Q53" s="80"/>
      <c r="R53" s="81"/>
      <c r="S53" s="81"/>
      <c r="T53" s="81"/>
      <c r="U53" s="81"/>
      <c r="V53" s="81"/>
      <c r="W53" s="81"/>
      <c r="X53" s="81"/>
    </row>
    <row r="54" spans="1:24" ht="13.5" customHeight="1" thickTop="1">
      <c r="A54" s="92"/>
      <c r="B54" s="95"/>
      <c r="C54" s="95"/>
      <c r="D54" s="100" t="s">
        <v>43</v>
      </c>
      <c r="E54" s="49">
        <v>5.9</v>
      </c>
      <c r="F54" s="49">
        <v>5.8</v>
      </c>
      <c r="G54" s="49">
        <v>6.1</v>
      </c>
      <c r="H54" s="49">
        <v>6</v>
      </c>
      <c r="I54" s="49">
        <v>4.2</v>
      </c>
      <c r="J54" s="49">
        <v>5.2</v>
      </c>
      <c r="K54" s="49">
        <v>5.8</v>
      </c>
      <c r="L54" s="49">
        <v>5.7</v>
      </c>
      <c r="M54" s="76">
        <f t="shared" si="4"/>
        <v>5</v>
      </c>
      <c r="N54" s="45">
        <f t="shared" si="7"/>
        <v>5.47</v>
      </c>
      <c r="O54" s="31"/>
      <c r="P54" s="32"/>
      <c r="Q54" s="80"/>
      <c r="R54" s="81"/>
      <c r="S54" s="81"/>
      <c r="T54" s="81"/>
      <c r="U54" s="81"/>
      <c r="V54" s="81"/>
      <c r="W54" s="81"/>
      <c r="X54" s="81"/>
    </row>
    <row r="55" spans="1:24" ht="12.75" customHeight="1">
      <c r="A55" s="92"/>
      <c r="B55" s="95"/>
      <c r="C55" s="95"/>
      <c r="D55" s="101"/>
      <c r="E55" s="24">
        <v>5.9</v>
      </c>
      <c r="F55" s="24">
        <v>6.3</v>
      </c>
      <c r="G55" s="24">
        <v>6.6</v>
      </c>
      <c r="H55" s="24">
        <v>6.1</v>
      </c>
      <c r="I55" s="24">
        <v>3.3</v>
      </c>
      <c r="J55" s="24">
        <v>1</v>
      </c>
      <c r="K55" s="24">
        <v>5.8</v>
      </c>
      <c r="L55" s="24">
        <v>6.3</v>
      </c>
      <c r="M55" s="77">
        <f t="shared" si="4"/>
        <v>6</v>
      </c>
      <c r="N55" s="43">
        <f t="shared" si="7"/>
        <v>5.33</v>
      </c>
      <c r="O55" s="31"/>
      <c r="P55" s="32"/>
      <c r="Q55" s="80"/>
      <c r="R55" s="81"/>
      <c r="S55" s="81"/>
      <c r="T55" s="81"/>
      <c r="U55" s="81"/>
      <c r="V55" s="81"/>
      <c r="W55" s="81"/>
      <c r="X55" s="81"/>
    </row>
    <row r="56" spans="1:24" ht="13.5" customHeight="1" thickBot="1">
      <c r="A56" s="92"/>
      <c r="B56" s="95"/>
      <c r="C56" s="95"/>
      <c r="D56" s="102"/>
      <c r="E56" s="29">
        <v>5.8</v>
      </c>
      <c r="F56" s="29">
        <v>6.2</v>
      </c>
      <c r="G56" s="29">
        <v>6.8</v>
      </c>
      <c r="H56" s="29">
        <v>6.4</v>
      </c>
      <c r="I56" s="29">
        <v>0</v>
      </c>
      <c r="J56" s="29">
        <v>4</v>
      </c>
      <c r="K56" s="29">
        <v>5.8</v>
      </c>
      <c r="L56" s="29">
        <v>5.8</v>
      </c>
      <c r="M56" s="78">
        <f t="shared" si="4"/>
        <v>4.5</v>
      </c>
      <c r="N56" s="46">
        <f t="shared" si="7"/>
        <v>4.9799999999999995</v>
      </c>
      <c r="O56" s="31"/>
      <c r="P56" s="32"/>
      <c r="Q56" s="80"/>
      <c r="R56" s="81"/>
      <c r="S56" s="81"/>
      <c r="T56" s="81"/>
      <c r="U56" s="81"/>
      <c r="V56" s="81"/>
      <c r="W56" s="81"/>
      <c r="X56" s="81"/>
    </row>
    <row r="57" spans="1:24" ht="13.5" customHeight="1" thickTop="1">
      <c r="A57" s="92"/>
      <c r="B57" s="95"/>
      <c r="C57" s="97"/>
      <c r="D57" s="100" t="s">
        <v>44</v>
      </c>
      <c r="E57" s="34">
        <v>4.8</v>
      </c>
      <c r="F57" s="34">
        <v>4.8</v>
      </c>
      <c r="G57" s="34">
        <v>5.6</v>
      </c>
      <c r="H57" s="34">
        <v>5</v>
      </c>
      <c r="I57" s="34">
        <v>5.4</v>
      </c>
      <c r="J57" s="34">
        <v>4.1</v>
      </c>
      <c r="K57" s="34">
        <v>5.7</v>
      </c>
      <c r="L57" s="34">
        <v>5.1</v>
      </c>
      <c r="M57" s="76">
        <f t="shared" si="4"/>
        <v>5</v>
      </c>
      <c r="N57" s="45">
        <f t="shared" si="7"/>
        <v>5.050000000000001</v>
      </c>
      <c r="O57" s="31"/>
      <c r="P57" s="32"/>
      <c r="Q57" s="80"/>
      <c r="R57" s="81"/>
      <c r="S57" s="81"/>
      <c r="T57" s="81"/>
      <c r="U57" s="81"/>
      <c r="V57" s="81"/>
      <c r="W57" s="81"/>
      <c r="X57" s="81"/>
    </row>
    <row r="58" spans="1:24" ht="12.75" customHeight="1">
      <c r="A58" s="92"/>
      <c r="B58" s="95"/>
      <c r="C58" s="97"/>
      <c r="D58" s="101"/>
      <c r="E58" s="24">
        <v>5.4</v>
      </c>
      <c r="F58" s="24">
        <v>6.3</v>
      </c>
      <c r="G58" s="24">
        <v>5.9</v>
      </c>
      <c r="H58" s="24">
        <v>6.1</v>
      </c>
      <c r="I58" s="24">
        <v>6.7</v>
      </c>
      <c r="J58" s="24">
        <v>4.9</v>
      </c>
      <c r="K58" s="24">
        <v>5.3</v>
      </c>
      <c r="L58" s="24">
        <v>5.8</v>
      </c>
      <c r="M58" s="77">
        <f t="shared" si="4"/>
        <v>6</v>
      </c>
      <c r="N58" s="43">
        <f t="shared" si="7"/>
        <v>5.84</v>
      </c>
      <c r="O58" s="31"/>
      <c r="P58" s="32"/>
      <c r="Q58" s="80"/>
      <c r="R58" s="81"/>
      <c r="S58" s="81"/>
      <c r="T58" s="81"/>
      <c r="U58" s="81"/>
      <c r="V58" s="81"/>
      <c r="W58" s="81"/>
      <c r="X58" s="81"/>
    </row>
    <row r="59" spans="1:24" ht="13.5" customHeight="1" thickBot="1">
      <c r="A59" s="92"/>
      <c r="B59" s="95"/>
      <c r="C59" s="97"/>
      <c r="D59" s="102"/>
      <c r="E59" s="29">
        <v>5.8</v>
      </c>
      <c r="F59" s="29">
        <v>6.3</v>
      </c>
      <c r="G59" s="29">
        <v>6.3</v>
      </c>
      <c r="H59" s="29">
        <v>6.3</v>
      </c>
      <c r="I59" s="29">
        <v>5.8</v>
      </c>
      <c r="J59" s="29">
        <v>0</v>
      </c>
      <c r="K59" s="29">
        <v>5.6</v>
      </c>
      <c r="L59" s="29">
        <v>5.6</v>
      </c>
      <c r="M59" s="78">
        <f t="shared" si="4"/>
        <v>4.5</v>
      </c>
      <c r="N59" s="46">
        <f t="shared" si="7"/>
        <v>5.07</v>
      </c>
      <c r="O59" s="31"/>
      <c r="P59" s="32"/>
      <c r="Q59" s="80"/>
      <c r="R59" s="81"/>
      <c r="S59" s="81"/>
      <c r="T59" s="81"/>
      <c r="U59" s="81"/>
      <c r="V59" s="81"/>
      <c r="W59" s="81"/>
      <c r="X59" s="81"/>
    </row>
    <row r="60" spans="1:24" ht="13.5" customHeight="1" thickTop="1">
      <c r="A60" s="92"/>
      <c r="B60" s="95"/>
      <c r="C60" s="97"/>
      <c r="D60" s="103" t="s">
        <v>45</v>
      </c>
      <c r="E60" s="49">
        <v>3.9</v>
      </c>
      <c r="F60" s="49">
        <v>5.2</v>
      </c>
      <c r="G60" s="49">
        <v>5.8</v>
      </c>
      <c r="H60" s="49">
        <v>5.2</v>
      </c>
      <c r="I60" s="49">
        <v>4.8</v>
      </c>
      <c r="J60" s="49">
        <v>1</v>
      </c>
      <c r="K60" s="49">
        <v>4.3</v>
      </c>
      <c r="L60" s="49">
        <v>4.8</v>
      </c>
      <c r="M60" s="76">
        <f t="shared" si="4"/>
        <v>5</v>
      </c>
      <c r="N60" s="45">
        <f t="shared" si="7"/>
        <v>4.5</v>
      </c>
      <c r="O60" s="31"/>
      <c r="P60" s="32"/>
      <c r="Q60" s="80"/>
      <c r="R60" s="81"/>
      <c r="S60" s="81"/>
      <c r="T60" s="81"/>
      <c r="U60" s="81"/>
      <c r="V60" s="81"/>
      <c r="W60" s="81"/>
      <c r="X60" s="81"/>
    </row>
    <row r="61" spans="1:24" ht="12.75" customHeight="1">
      <c r="A61" s="92"/>
      <c r="B61" s="95"/>
      <c r="C61" s="97"/>
      <c r="D61" s="103"/>
      <c r="E61" s="24">
        <v>4.2</v>
      </c>
      <c r="F61" s="24">
        <v>4</v>
      </c>
      <c r="G61" s="24">
        <v>4.9</v>
      </c>
      <c r="H61" s="24">
        <v>4.8</v>
      </c>
      <c r="I61" s="24">
        <v>4.3</v>
      </c>
      <c r="J61" s="24">
        <v>3.1</v>
      </c>
      <c r="K61" s="24">
        <v>4.4</v>
      </c>
      <c r="L61" s="24">
        <v>4.1</v>
      </c>
      <c r="M61" s="77">
        <f t="shared" si="4"/>
        <v>6</v>
      </c>
      <c r="N61" s="43">
        <f t="shared" si="7"/>
        <v>4.58</v>
      </c>
      <c r="O61" s="31"/>
      <c r="P61" s="32"/>
      <c r="Q61" s="80"/>
      <c r="R61" s="81"/>
      <c r="S61" s="81"/>
      <c r="T61" s="81"/>
      <c r="U61" s="81"/>
      <c r="V61" s="81"/>
      <c r="W61" s="81"/>
      <c r="X61" s="81"/>
    </row>
    <row r="62" spans="1:24" ht="13.5" customHeight="1" thickBot="1">
      <c r="A62" s="92"/>
      <c r="B62" s="95"/>
      <c r="C62" s="97"/>
      <c r="D62" s="103"/>
      <c r="E62" s="33">
        <v>5</v>
      </c>
      <c r="F62" s="33">
        <v>6</v>
      </c>
      <c r="G62" s="33">
        <v>6.4</v>
      </c>
      <c r="H62" s="33">
        <v>6</v>
      </c>
      <c r="I62" s="33">
        <v>6</v>
      </c>
      <c r="J62" s="33">
        <v>0</v>
      </c>
      <c r="K62" s="33">
        <v>6</v>
      </c>
      <c r="L62" s="33">
        <v>5.6</v>
      </c>
      <c r="M62" s="78">
        <f t="shared" si="4"/>
        <v>4.5</v>
      </c>
      <c r="N62" s="46">
        <f t="shared" si="7"/>
        <v>5</v>
      </c>
      <c r="O62" s="31"/>
      <c r="P62" s="32"/>
      <c r="Q62" s="80"/>
      <c r="R62" s="81"/>
      <c r="S62" s="81"/>
      <c r="T62" s="81"/>
      <c r="U62" s="81"/>
      <c r="V62" s="81"/>
      <c r="W62" s="81"/>
      <c r="X62" s="81"/>
    </row>
    <row r="63" spans="1:24" ht="13.5" customHeight="1" thickTop="1">
      <c r="A63" s="92"/>
      <c r="B63" s="95"/>
      <c r="C63" s="97"/>
      <c r="D63" s="103" t="s">
        <v>46</v>
      </c>
      <c r="E63" s="34">
        <v>0</v>
      </c>
      <c r="F63" s="34">
        <v>3.6</v>
      </c>
      <c r="G63" s="34">
        <v>3.9</v>
      </c>
      <c r="H63" s="34">
        <v>4.6</v>
      </c>
      <c r="I63" s="34">
        <v>0</v>
      </c>
      <c r="J63" s="34">
        <v>0</v>
      </c>
      <c r="K63" s="34">
        <v>0</v>
      </c>
      <c r="L63" s="34">
        <v>0</v>
      </c>
      <c r="M63" s="76">
        <f t="shared" si="4"/>
        <v>5</v>
      </c>
      <c r="N63" s="45">
        <f t="shared" si="7"/>
        <v>2.21</v>
      </c>
      <c r="O63" s="31"/>
      <c r="P63" s="32"/>
      <c r="Q63" s="80"/>
      <c r="R63" s="81"/>
      <c r="S63" s="81"/>
      <c r="T63" s="81"/>
      <c r="U63" s="81"/>
      <c r="V63" s="81"/>
      <c r="W63" s="81"/>
      <c r="X63" s="81"/>
    </row>
    <row r="64" spans="1:24" ht="12.75" customHeight="1">
      <c r="A64" s="92"/>
      <c r="B64" s="95"/>
      <c r="C64" s="97"/>
      <c r="D64" s="103"/>
      <c r="E64" s="24">
        <v>0</v>
      </c>
      <c r="F64" s="24">
        <v>3.6</v>
      </c>
      <c r="G64" s="24">
        <v>3.9</v>
      </c>
      <c r="H64" s="24">
        <v>4.1</v>
      </c>
      <c r="I64" s="24">
        <v>0</v>
      </c>
      <c r="J64" s="24">
        <v>0</v>
      </c>
      <c r="K64" s="24">
        <v>0</v>
      </c>
      <c r="L64" s="24">
        <v>0</v>
      </c>
      <c r="M64" s="77">
        <f t="shared" si="4"/>
        <v>6</v>
      </c>
      <c r="N64" s="43">
        <f t="shared" si="7"/>
        <v>2.3600000000000003</v>
      </c>
      <c r="O64" s="31"/>
      <c r="P64" s="32"/>
      <c r="Q64" s="80"/>
      <c r="R64" s="81"/>
      <c r="S64" s="81"/>
      <c r="T64" s="81"/>
      <c r="U64" s="81"/>
      <c r="V64" s="81"/>
      <c r="W64" s="81"/>
      <c r="X64" s="81"/>
    </row>
    <row r="65" spans="1:24" ht="13.5" customHeight="1" thickBot="1">
      <c r="A65" s="93"/>
      <c r="B65" s="96"/>
      <c r="C65" s="98"/>
      <c r="D65" s="104"/>
      <c r="E65" s="36">
        <v>0</v>
      </c>
      <c r="F65" s="36">
        <v>4.5</v>
      </c>
      <c r="G65" s="36">
        <v>5.3</v>
      </c>
      <c r="H65" s="36">
        <v>4.8</v>
      </c>
      <c r="I65" s="36">
        <v>0</v>
      </c>
      <c r="J65" s="36">
        <v>0</v>
      </c>
      <c r="K65" s="36">
        <v>0</v>
      </c>
      <c r="L65" s="36">
        <v>0</v>
      </c>
      <c r="M65" s="60">
        <f t="shared" si="4"/>
        <v>4.5</v>
      </c>
      <c r="N65" s="59">
        <f t="shared" si="7"/>
        <v>2.3600000000000003</v>
      </c>
      <c r="O65" s="35"/>
      <c r="P65" s="37"/>
      <c r="Q65" s="82"/>
      <c r="R65" s="83"/>
      <c r="S65" s="83"/>
      <c r="T65" s="83"/>
      <c r="U65" s="83"/>
      <c r="V65" s="83"/>
      <c r="W65" s="83"/>
      <c r="X65" s="83"/>
    </row>
    <row r="66" ht="16.5" thickTop="1"/>
  </sheetData>
  <sheetProtection/>
  <mergeCells count="35">
    <mergeCell ref="Q48:X65"/>
    <mergeCell ref="D63:D65"/>
    <mergeCell ref="O2:P2"/>
    <mergeCell ref="Q6:X23"/>
    <mergeCell ref="D36:D38"/>
    <mergeCell ref="D42:D44"/>
    <mergeCell ref="U2:V2"/>
    <mergeCell ref="D15:D17"/>
    <mergeCell ref="D18:D20"/>
    <mergeCell ref="D21:D23"/>
    <mergeCell ref="A3:A23"/>
    <mergeCell ref="B24:B44"/>
    <mergeCell ref="C24:C44"/>
    <mergeCell ref="B3:B23"/>
    <mergeCell ref="C3:C23"/>
    <mergeCell ref="A24:A44"/>
    <mergeCell ref="A45:A65"/>
    <mergeCell ref="B45:B65"/>
    <mergeCell ref="C45:C65"/>
    <mergeCell ref="D45:D47"/>
    <mergeCell ref="D54:D56"/>
    <mergeCell ref="D60:D62"/>
    <mergeCell ref="D57:D59"/>
    <mergeCell ref="D48:D50"/>
    <mergeCell ref="D51:D53"/>
    <mergeCell ref="D24:D26"/>
    <mergeCell ref="D3:D5"/>
    <mergeCell ref="D6:D8"/>
    <mergeCell ref="D9:D11"/>
    <mergeCell ref="D12:D14"/>
    <mergeCell ref="Q27:X44"/>
    <mergeCell ref="D33:D35"/>
    <mergeCell ref="D30:D32"/>
    <mergeCell ref="D39:D41"/>
    <mergeCell ref="D27:D29"/>
  </mergeCells>
  <printOptions/>
  <pageMargins left="0.7874015748031497" right="0.7874015748031497" top="1.0833333333333333" bottom="0.984251968503937" header="0.5118110236220472" footer="0.5118110236220472"/>
  <pageSetup horizontalDpi="300" verticalDpi="300" orientation="landscape" paperSize="9" r:id="rId1"/>
  <headerFooter alignWithMargins="0">
    <oddHeader>&amp;CSóskút Kupa
2010. márc. 20-21.
Csapat C</oddHeader>
  </headerFooter>
  <rowBreaks count="1" manualBreakCount="1">
    <brk id="2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ELTE Számítógéptudományi Tanszék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Király Csaba</dc:creator>
  <cp:keywords/>
  <dc:description/>
  <cp:lastModifiedBy>villanyi.krisztina</cp:lastModifiedBy>
  <cp:lastPrinted>2010-03-21T11:24:17Z</cp:lastPrinted>
  <dcterms:created xsi:type="dcterms:W3CDTF">2004-09-25T18:38:23Z</dcterms:created>
  <dcterms:modified xsi:type="dcterms:W3CDTF">2010-03-24T07:39:51Z</dcterms:modified>
  <cp:category/>
  <cp:version/>
  <cp:contentType/>
  <cp:contentStatus/>
</cp:coreProperties>
</file>